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Kinderboerse\Formulare\"/>
    </mc:Choice>
  </mc:AlternateContent>
  <bookViews>
    <workbookView xWindow="0" yWindow="0" windowWidth="20490" windowHeight="7755"/>
  </bookViews>
  <sheets>
    <sheet name="Kundenliste Artikel 1-25" sheetId="1" r:id="rId1"/>
    <sheet name="Kundenliste Artikel 26-50" sheetId="2" r:id="rId2"/>
    <sheet name="Etiketten 1-25" sheetId="3" r:id="rId3"/>
    <sheet name="Etiketten 26-50" sheetId="4" r:id="rId4"/>
  </sheets>
  <definedNames>
    <definedName name="_xlnm.Print_Area" localSheetId="0">'Kundenliste Artikel 1-25'!$A$1:$E$35</definedName>
    <definedName name="_xlnm.Print_Area" localSheetId="1">'Kundenliste Artikel 26-50'!$A$1:$E$26</definedName>
  </definedNames>
  <calcPr calcId="152511"/>
</workbook>
</file>

<file path=xl/calcChain.xml><?xml version="1.0" encoding="utf-8"?>
<calcChain xmlns="http://schemas.openxmlformats.org/spreadsheetml/2006/main">
  <c r="E14" i="4" l="1"/>
  <c r="D14" i="4"/>
  <c r="C14" i="4"/>
  <c r="B14" i="4"/>
  <c r="A14" i="4"/>
  <c r="E7" i="4"/>
  <c r="D7" i="4"/>
  <c r="C7" i="4"/>
  <c r="B7" i="4"/>
  <c r="A7" i="4"/>
  <c r="E35" i="4"/>
  <c r="D35" i="4"/>
  <c r="C35" i="4"/>
  <c r="B35" i="4"/>
  <c r="A35" i="4"/>
  <c r="E28" i="4"/>
  <c r="D28" i="4"/>
  <c r="C28" i="4"/>
  <c r="B28" i="4"/>
  <c r="A28" i="4"/>
  <c r="E21" i="4"/>
  <c r="D21" i="4"/>
  <c r="C21" i="4"/>
  <c r="B21" i="4"/>
  <c r="A21" i="4"/>
  <c r="E35" i="3"/>
  <c r="D35" i="3"/>
  <c r="C35" i="3"/>
  <c r="B35" i="3"/>
  <c r="A35" i="3"/>
  <c r="E28" i="3"/>
  <c r="D28" i="3"/>
  <c r="C28" i="3"/>
  <c r="B28" i="3"/>
  <c r="A28" i="3"/>
  <c r="E21" i="3"/>
  <c r="D21" i="3"/>
  <c r="C21" i="3"/>
  <c r="B21" i="3"/>
  <c r="A21" i="3"/>
  <c r="E14" i="3"/>
  <c r="D14" i="3"/>
  <c r="C14" i="3"/>
  <c r="B14" i="3"/>
  <c r="A14" i="3"/>
  <c r="E7" i="3"/>
  <c r="D7" i="3"/>
  <c r="C7" i="3"/>
  <c r="A7" i="3"/>
  <c r="E34" i="4" l="1"/>
  <c r="D34" i="4"/>
  <c r="C34" i="4"/>
  <c r="B34" i="4"/>
  <c r="A34" i="4"/>
  <c r="E27" i="4"/>
  <c r="D27" i="4"/>
  <c r="C27" i="4"/>
  <c r="B27" i="4"/>
  <c r="A27" i="4"/>
  <c r="E20" i="4"/>
  <c r="D20" i="4"/>
  <c r="C20" i="4"/>
  <c r="B20" i="4"/>
  <c r="A20" i="4"/>
  <c r="E13" i="4"/>
  <c r="D13" i="4"/>
  <c r="C13" i="4"/>
  <c r="B13" i="4"/>
  <c r="A13" i="4"/>
  <c r="E6" i="4"/>
  <c r="D6" i="4"/>
  <c r="C6" i="4"/>
  <c r="B6" i="4"/>
  <c r="A6" i="4"/>
  <c r="B6" i="3"/>
  <c r="C6" i="3"/>
  <c r="D6" i="3"/>
  <c r="E6" i="3"/>
  <c r="A13" i="3"/>
  <c r="B13" i="3"/>
  <c r="C13" i="3"/>
  <c r="D13" i="3"/>
  <c r="E13" i="3"/>
  <c r="A20" i="3"/>
  <c r="B20" i="3"/>
  <c r="C20" i="3"/>
  <c r="D20" i="3"/>
  <c r="E20" i="3"/>
  <c r="A27" i="3"/>
  <c r="B27" i="3"/>
  <c r="C27" i="3"/>
  <c r="D27" i="3"/>
  <c r="E27" i="3"/>
  <c r="A34" i="3"/>
  <c r="B34" i="3"/>
  <c r="C34" i="3"/>
  <c r="E34" i="3"/>
  <c r="D34" i="3"/>
  <c r="A6" i="3"/>
  <c r="E37" i="4" l="1"/>
  <c r="E30" i="4"/>
  <c r="E23" i="4"/>
  <c r="E16" i="4"/>
  <c r="E9" i="4"/>
  <c r="D37" i="4"/>
  <c r="D30" i="4"/>
  <c r="D23" i="4"/>
  <c r="D16" i="4"/>
  <c r="D9" i="4"/>
  <c r="C37" i="4"/>
  <c r="C30" i="4"/>
  <c r="C23" i="4"/>
  <c r="C16" i="4"/>
  <c r="C9" i="4"/>
  <c r="B37" i="4"/>
  <c r="B30" i="4"/>
  <c r="B23" i="4"/>
  <c r="B16" i="4"/>
  <c r="B9" i="4"/>
  <c r="A37" i="4"/>
  <c r="A30" i="4"/>
  <c r="A23" i="4"/>
  <c r="A16" i="4"/>
  <c r="A9" i="4"/>
  <c r="E37" i="3" l="1"/>
  <c r="D37" i="3"/>
  <c r="C37" i="3"/>
  <c r="B37" i="3"/>
  <c r="E30" i="3"/>
  <c r="D30" i="3"/>
  <c r="C30" i="3"/>
  <c r="B30" i="3"/>
  <c r="E23" i="3"/>
  <c r="D23" i="3"/>
  <c r="C23" i="3"/>
  <c r="B23" i="3"/>
  <c r="C16" i="3"/>
  <c r="A37" i="3"/>
  <c r="A30" i="3"/>
  <c r="A23" i="3"/>
  <c r="E16" i="3"/>
  <c r="D16" i="3"/>
  <c r="B16" i="3"/>
  <c r="A16" i="3"/>
  <c r="E9" i="3"/>
  <c r="D9" i="3"/>
  <c r="C9" i="3"/>
  <c r="B9" i="3"/>
  <c r="B7" i="3"/>
  <c r="A9" i="3"/>
  <c r="B2" i="4"/>
  <c r="B19" i="4" s="1"/>
  <c r="B2" i="3"/>
  <c r="E26" i="3" s="1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B5" i="4" l="1"/>
  <c r="C5" i="4"/>
  <c r="B12" i="4"/>
  <c r="C12" i="4"/>
  <c r="D33" i="4"/>
  <c r="C19" i="4"/>
  <c r="C26" i="3"/>
  <c r="B12" i="3"/>
  <c r="C12" i="3"/>
  <c r="C19" i="3"/>
  <c r="A5" i="3"/>
  <c r="B5" i="3"/>
  <c r="E19" i="3"/>
  <c r="A26" i="3"/>
  <c r="C5" i="3"/>
  <c r="E12" i="3"/>
  <c r="A19" i="3"/>
  <c r="B26" i="3"/>
  <c r="D33" i="3"/>
  <c r="E5" i="3"/>
  <c r="A12" i="3"/>
  <c r="B19" i="3"/>
  <c r="D12" i="4"/>
  <c r="A5" i="4"/>
  <c r="E5" i="4"/>
  <c r="A12" i="4"/>
  <c r="E12" i="4"/>
  <c r="A19" i="4"/>
  <c r="E19" i="4"/>
  <c r="A26" i="4"/>
  <c r="E26" i="4"/>
  <c r="A33" i="4"/>
  <c r="E33" i="4"/>
  <c r="B26" i="4"/>
  <c r="B33" i="4"/>
  <c r="C26" i="4"/>
  <c r="C33" i="4"/>
  <c r="D5" i="4"/>
  <c r="D19" i="4"/>
  <c r="D26" i="4"/>
  <c r="A33" i="3"/>
  <c r="E33" i="3"/>
  <c r="B33" i="3"/>
  <c r="C33" i="3"/>
  <c r="D5" i="3"/>
  <c r="D12" i="3"/>
  <c r="D19" i="3"/>
  <c r="D26" i="3"/>
</calcChain>
</file>

<file path=xl/sharedStrings.xml><?xml version="1.0" encoding="utf-8"?>
<sst xmlns="http://schemas.openxmlformats.org/spreadsheetml/2006/main" count="171" uniqueCount="18">
  <si>
    <t>Kinderbörse Bisingen</t>
  </si>
  <si>
    <t>Name:</t>
  </si>
  <si>
    <t>Straße:</t>
  </si>
  <si>
    <t>Max. 50 Artikel
Kd.Nr./fortl. Nr.</t>
  </si>
  <si>
    <t>Artikelbezeichnung:</t>
  </si>
  <si>
    <t>Größe:</t>
  </si>
  <si>
    <t>Preis:</t>
  </si>
  <si>
    <t>Ort:</t>
  </si>
  <si>
    <t xml:space="preserve">Tel: </t>
  </si>
  <si>
    <t>Ihre persönliche 
Kundennummer:</t>
  </si>
  <si>
    <t>Beim Ausfüllen der gelb hinterlegten Felder werden die Etiketten automatisch erstellt.
Diese finden Sie in den bereits geöffneten Tabellen (siehe unten stehende Reiter) dieser Datei.</t>
  </si>
  <si>
    <t xml:space="preserve">Max.50 Artikel Kd.Nr./fortl.Nr. </t>
  </si>
  <si>
    <t>Bisinger Kinderbörse</t>
  </si>
  <si>
    <t xml:space="preserve">Kundennummer: </t>
  </si>
  <si>
    <t>Hier befestigen</t>
  </si>
  <si>
    <t xml:space="preserve">Kunden Nr.   / Fortlauf.Nr. </t>
  </si>
  <si>
    <t xml:space="preserve">Preis: </t>
  </si>
  <si>
    <t>Wenn Kundennummer nicht erscheint: 
Kundennummer bitte im Tabellenblatt "Kundenliste 1-25" eintragen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</si>
</sst>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#,##0.00\ &quot;€&quot;;\-#,##0.00\ &quot;€&quot;"/>
    <numFmt numFmtId="164" formatCode="#,##0.00\ [$EUR];\-#,##0.00\ [$EUR]"/>
    <numFmt numFmtId="165" formatCode="#,##0.00\ &quot;€&quot;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omic Sans MS"/>
      <family val="4"/>
    </font>
    <font>
      <sz val="20"/>
      <color theme="1"/>
      <name val="Comic Sans MS"/>
      <family val="4"/>
    </font>
    <font>
      <sz val="16"/>
      <color theme="1"/>
      <name val="Comic Sans MS"/>
      <family val="4"/>
    </font>
    <font>
      <sz val="13"/>
      <color theme="1"/>
      <name val="Comic Sans MS"/>
      <family val="4"/>
    </font>
    <font>
      <sz val="9"/>
      <color theme="1"/>
      <name val="Comic Sans MS"/>
      <family val="4"/>
    </font>
    <font>
      <b/>
      <sz val="9"/>
      <name val="Comic Sans MS"/>
      <family val="4"/>
    </font>
    <font>
      <sz val="13"/>
      <name val="Comic Sans MS"/>
      <family val="4"/>
    </font>
    <font>
      <b/>
      <sz val="10"/>
      <name val="Comic Sans MS"/>
      <family val="4"/>
    </font>
    <font>
      <sz val="10"/>
      <color theme="1"/>
      <name val="Comic Sans MS"/>
      <family val="4"/>
    </font>
    <font>
      <sz val="11"/>
      <color indexed="8"/>
      <name val="Calibri"/>
      <family val="2"/>
    </font>
    <font>
      <b/>
      <sz val="14"/>
      <name val="Comic Sans MS"/>
      <family val="4"/>
    </font>
    <font>
      <b/>
      <sz val="12"/>
      <name val="Arial"/>
      <family val="2"/>
    </font>
    <font>
      <b/>
      <sz val="9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sz val="16"/>
      <color indexed="8"/>
      <name val="Calibri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14"/>
      <name val="Arial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1"/>
      <color indexed="8"/>
      <name val="Arial"/>
      <family val="2"/>
    </font>
    <font>
      <b/>
      <sz val="16"/>
      <color indexed="8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24"/>
      <name val="Arial"/>
      <family val="2"/>
    </font>
    <font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31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2">
    <xf numFmtId="0" fontId="0" fillId="0" borderId="0"/>
    <xf numFmtId="0" fontId="10" fillId="0" borderId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4" xfId="0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0" fillId="0" borderId="0" xfId="1"/>
    <xf numFmtId="0" fontId="11" fillId="0" borderId="0" xfId="1" applyFont="1" applyBorder="1" applyAlignment="1" applyProtection="1">
      <protection hidden="1"/>
    </xf>
    <xf numFmtId="0" fontId="14" fillId="0" borderId="6" xfId="1" applyFont="1" applyBorder="1" applyAlignment="1" applyProtection="1">
      <alignment horizontal="center" vertical="center" wrapText="1"/>
      <protection hidden="1"/>
    </xf>
    <xf numFmtId="0" fontId="15" fillId="0" borderId="0" xfId="1" applyFont="1"/>
    <xf numFmtId="0" fontId="15" fillId="0" borderId="6" xfId="1" applyFont="1" applyBorder="1" applyAlignment="1" applyProtection="1">
      <alignment horizontal="left" vertical="top"/>
      <protection hidden="1"/>
    </xf>
    <xf numFmtId="0" fontId="16" fillId="0" borderId="0" xfId="1" applyFont="1"/>
    <xf numFmtId="0" fontId="15" fillId="0" borderId="6" xfId="1" applyFont="1" applyBorder="1" applyAlignment="1" applyProtection="1">
      <alignment horizontal="left" vertical="top" wrapText="1"/>
      <protection hidden="1"/>
    </xf>
    <xf numFmtId="0" fontId="17" fillId="0" borderId="0" xfId="1" applyFont="1"/>
    <xf numFmtId="0" fontId="18" fillId="0" borderId="0" xfId="0" applyFont="1"/>
    <xf numFmtId="0" fontId="12" fillId="3" borderId="5" xfId="1" applyFont="1" applyFill="1" applyBorder="1" applyAlignment="1" applyProtection="1">
      <alignment horizontal="center" wrapText="1"/>
      <protection hidden="1"/>
    </xf>
    <xf numFmtId="0" fontId="13" fillId="3" borderId="5" xfId="1" applyFont="1" applyFill="1" applyBorder="1" applyAlignment="1" applyProtection="1">
      <alignment horizontal="center" wrapText="1"/>
      <protection hidden="1"/>
    </xf>
    <xf numFmtId="0" fontId="12" fillId="3" borderId="9" xfId="1" applyFont="1" applyFill="1" applyBorder="1" applyAlignment="1" applyProtection="1">
      <alignment horizontal="center" wrapText="1"/>
      <protection hidden="1"/>
    </xf>
    <xf numFmtId="0" fontId="13" fillId="3" borderId="6" xfId="1" applyFont="1" applyFill="1" applyBorder="1" applyAlignment="1" applyProtection="1">
      <alignment horizontal="center" wrapText="1"/>
      <protection hidden="1"/>
    </xf>
    <xf numFmtId="0" fontId="12" fillId="3" borderId="10" xfId="1" applyFont="1" applyFill="1" applyBorder="1" applyAlignment="1" applyProtection="1">
      <alignment horizontal="center" wrapText="1"/>
      <protection hidden="1"/>
    </xf>
    <xf numFmtId="0" fontId="15" fillId="0" borderId="7" xfId="1" applyFont="1" applyBorder="1" applyAlignment="1" applyProtection="1">
      <alignment horizontal="left" vertical="top"/>
      <protection hidden="1"/>
    </xf>
    <xf numFmtId="49" fontId="7" fillId="2" borderId="2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/>
    </xf>
    <xf numFmtId="7" fontId="7" fillId="2" borderId="3" xfId="0" applyNumberFormat="1" applyFont="1" applyFill="1" applyBorder="1" applyAlignment="1" applyProtection="1">
      <alignment horizontal="right"/>
      <protection locked="0"/>
    </xf>
    <xf numFmtId="165" fontId="15" fillId="0" borderId="7" xfId="1" applyNumberFormat="1" applyFont="1" applyBorder="1" applyAlignment="1" applyProtection="1">
      <alignment horizontal="left" vertical="top"/>
      <protection hidden="1"/>
    </xf>
    <xf numFmtId="165" fontId="10" fillId="0" borderId="0" xfId="1" applyNumberFormat="1"/>
    <xf numFmtId="165" fontId="15" fillId="0" borderId="7" xfId="1" applyNumberFormat="1" applyFont="1" applyBorder="1" applyAlignment="1" applyProtection="1">
      <alignment horizontal="left" vertical="top" wrapText="1"/>
      <protection hidden="1"/>
    </xf>
    <xf numFmtId="0" fontId="7" fillId="2" borderId="2" xfId="0" applyFont="1" applyFill="1" applyBorder="1" applyAlignment="1" applyProtection="1">
      <alignment horizontal="left" shrinkToFit="1"/>
      <protection locked="0"/>
    </xf>
    <xf numFmtId="0" fontId="19" fillId="0" borderId="0" xfId="0" applyFont="1"/>
    <xf numFmtId="0" fontId="20" fillId="0" borderId="0" xfId="0" applyFont="1"/>
    <xf numFmtId="0" fontId="19" fillId="0" borderId="0" xfId="1" applyFont="1" applyBorder="1" applyAlignment="1" applyProtection="1">
      <protection hidden="1"/>
    </xf>
    <xf numFmtId="0" fontId="21" fillId="0" borderId="0" xfId="1" applyFont="1" applyBorder="1" applyAlignment="1" applyProtection="1">
      <alignment horizontal="center" vertical="center"/>
      <protection hidden="1"/>
    </xf>
    <xf numFmtId="0" fontId="25" fillId="0" borderId="0" xfId="1" applyFont="1" applyAlignment="1" applyProtection="1">
      <alignment horizontal="center" vertical="center"/>
      <protection hidden="1"/>
    </xf>
    <xf numFmtId="0" fontId="1" fillId="0" borderId="1" xfId="0" applyFont="1" applyBorder="1" applyAlignment="1">
      <alignment horizontal="center"/>
    </xf>
    <xf numFmtId="0" fontId="23" fillId="0" borderId="0" xfId="1" applyFont="1" applyAlignment="1" applyProtection="1">
      <protection hidden="1"/>
    </xf>
    <xf numFmtId="0" fontId="24" fillId="0" borderId="0" xfId="1" applyFont="1" applyAlignment="1" applyProtection="1">
      <protection hidden="1"/>
    </xf>
    <xf numFmtId="0" fontId="20" fillId="0" borderId="0" xfId="0" applyFont="1" applyAlignment="1"/>
    <xf numFmtId="0" fontId="7" fillId="0" borderId="2" xfId="0" applyFon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>
      <alignment horizontal="left" shrinkToFit="1"/>
    </xf>
    <xf numFmtId="165" fontId="4" fillId="0" borderId="4" xfId="0" applyNumberFormat="1" applyFont="1" applyBorder="1" applyAlignment="1">
      <alignment horizontal="right"/>
    </xf>
    <xf numFmtId="0" fontId="4" fillId="0" borderId="4" xfId="0" applyFont="1" applyBorder="1" applyAlignment="1"/>
    <xf numFmtId="0" fontId="1" fillId="0" borderId="0" xfId="0" applyFont="1" applyAlignment="1"/>
    <xf numFmtId="0" fontId="8" fillId="0" borderId="4" xfId="0" applyFont="1" applyBorder="1" applyAlignment="1"/>
    <xf numFmtId="0" fontId="8" fillId="0" borderId="0" xfId="0" applyFont="1" applyAlignment="1"/>
    <xf numFmtId="0" fontId="8" fillId="0" borderId="0" xfId="0" applyFont="1" applyBorder="1" applyAlignment="1"/>
    <xf numFmtId="0" fontId="26" fillId="0" borderId="6" xfId="1" applyFont="1" applyBorder="1" applyAlignment="1" applyProtection="1">
      <alignment horizontal="left" vertical="top" wrapText="1" shrinkToFit="1"/>
      <protection hidden="1"/>
    </xf>
    <xf numFmtId="0" fontId="26" fillId="0" borderId="6" xfId="1" applyFont="1" applyBorder="1" applyAlignment="1" applyProtection="1">
      <alignment horizontal="left" vertical="top" wrapText="1"/>
      <protection hidden="1"/>
    </xf>
    <xf numFmtId="0" fontId="27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2" fillId="0" borderId="11" xfId="1" applyFont="1" applyBorder="1" applyAlignment="1" applyProtection="1">
      <alignment horizontal="left" vertical="center" wrapText="1"/>
      <protection hidden="1"/>
    </xf>
    <xf numFmtId="165" fontId="28" fillId="0" borderId="8" xfId="1" applyNumberFormat="1" applyFont="1" applyBorder="1" applyAlignment="1" applyProtection="1">
      <alignment horizontal="center" vertical="center" wrapText="1"/>
      <protection hidden="1"/>
    </xf>
    <xf numFmtId="165" fontId="29" fillId="0" borderId="0" xfId="0" applyNumberFormat="1" applyFont="1"/>
    <xf numFmtId="164" fontId="28" fillId="0" borderId="8" xfId="1" applyNumberFormat="1" applyFont="1" applyBorder="1" applyAlignment="1" applyProtection="1">
      <alignment horizontal="center" vertical="center" wrapText="1"/>
      <protection hidden="1"/>
    </xf>
    <xf numFmtId="0" fontId="29" fillId="0" borderId="0" xfId="0" applyFont="1"/>
  </cellXfs>
  <cellStyles count="2">
    <cellStyle name="Excel Built-in Normal" xfId="1"/>
    <cellStyle name="Standard" xfId="0" builtinId="0"/>
  </cellStyles>
  <dxfs count="4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1504950</xdr:colOff>
      <xdr:row>1</xdr:row>
      <xdr:rowOff>28576</xdr:rowOff>
    </xdr:from>
    <xdr:to>
      <xdr:col>1</xdr:col>
      <xdr:colOff>2962274</xdr:colOff>
      <xdr:row>1</xdr:row>
      <xdr:rowOff>581026</xdr:rowOff>
    </xdr:to>
    <xdr:pic>
      <xdr:nvPicPr>
        <xdr:cNvPr id="3" name="Bild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86050" y="190501"/>
          <a:ext cx="1457324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35"/>
  <sheetViews>
    <sheetView tabSelected="1" workbookViewId="0"/>
  </sheetViews>
  <sheetFormatPr baseColWidth="10" defaultRowHeight="16.5" x14ac:dyDescent="0.3"/>
  <cols>
    <col min="1" max="1" width="17.7109375" style="1" customWidth="1"/>
    <col min="2" max="2" width="45.85546875" style="1" customWidth="1"/>
    <col min="3" max="3" width="17.28515625" style="1" customWidth="1"/>
    <col min="4" max="4" width="27.140625" style="1" customWidth="1"/>
    <col min="5" max="5" width="7.5703125" style="15" customWidth="1"/>
    <col min="6" max="16384" width="11.42578125" style="1"/>
  </cols>
  <sheetData>
    <row r="1" spans="1:5" ht="12.75" customHeight="1" thickBot="1" x14ac:dyDescent="0.35"/>
    <row r="2" spans="1:5" s="2" customFormat="1" ht="47.25" customHeight="1" thickBot="1" x14ac:dyDescent="0.3">
      <c r="A2" s="4" t="s">
        <v>0</v>
      </c>
      <c r="D2" s="8" t="s">
        <v>9</v>
      </c>
      <c r="E2" s="16"/>
    </row>
    <row r="3" spans="1:5" ht="25.5" customHeight="1" thickBot="1" x14ac:dyDescent="0.35">
      <c r="D3" s="47"/>
    </row>
    <row r="4" spans="1:5" ht="12" customHeight="1" thickBot="1" x14ac:dyDescent="0.35"/>
    <row r="5" spans="1:5" s="2" customFormat="1" ht="47.25" customHeight="1" thickBot="1" x14ac:dyDescent="0.3">
      <c r="A5" s="5" t="s">
        <v>1</v>
      </c>
      <c r="B5" s="6"/>
      <c r="C5" s="5" t="s">
        <v>7</v>
      </c>
      <c r="D5" s="6"/>
      <c r="E5" s="16"/>
    </row>
    <row r="6" spans="1:5" ht="17.25" thickBot="1" x14ac:dyDescent="0.35"/>
    <row r="7" spans="1:5" s="3" customFormat="1" ht="47.25" customHeight="1" thickBot="1" x14ac:dyDescent="0.3">
      <c r="A7" s="5" t="s">
        <v>2</v>
      </c>
      <c r="B7" s="7"/>
      <c r="C7" s="5" t="s">
        <v>8</v>
      </c>
      <c r="D7" s="7"/>
      <c r="E7" s="17"/>
    </row>
    <row r="9" spans="1:5" ht="44.25" customHeight="1" x14ac:dyDescent="0.3">
      <c r="A9" s="63" t="s">
        <v>10</v>
      </c>
      <c r="B9" s="64"/>
      <c r="C9" s="64"/>
      <c r="D9" s="64"/>
    </row>
    <row r="10" spans="1:5" ht="25.5" customHeight="1" x14ac:dyDescent="0.4">
      <c r="A10" s="18" t="s">
        <v>3</v>
      </c>
      <c r="B10" s="19" t="s">
        <v>4</v>
      </c>
      <c r="C10" s="19" t="s">
        <v>5</v>
      </c>
      <c r="D10" s="19" t="s">
        <v>6</v>
      </c>
      <c r="E10" s="52"/>
    </row>
    <row r="11" spans="1:5" s="56" customFormat="1" ht="25.5" customHeight="1" x14ac:dyDescent="0.4">
      <c r="A11" s="36" t="str">
        <f>$D$3&amp;" / 1"</f>
        <v xml:space="preserve"> / 1</v>
      </c>
      <c r="B11" s="53"/>
      <c r="C11" s="36"/>
      <c r="D11" s="54"/>
      <c r="E11" s="55"/>
    </row>
    <row r="12" spans="1:5" s="56" customFormat="1" ht="25.5" customHeight="1" x14ac:dyDescent="0.4">
      <c r="A12" s="36" t="str">
        <f>$D$3&amp;" / 2"</f>
        <v xml:space="preserve"> / 2</v>
      </c>
      <c r="B12" s="53"/>
      <c r="C12" s="36"/>
      <c r="D12" s="54"/>
      <c r="E12" s="55"/>
    </row>
    <row r="13" spans="1:5" s="56" customFormat="1" ht="25.5" customHeight="1" x14ac:dyDescent="0.4">
      <c r="A13" s="36" t="str">
        <f>$D$3&amp;" / 3"</f>
        <v xml:space="preserve"> / 3</v>
      </c>
      <c r="B13" s="53"/>
      <c r="C13" s="36"/>
      <c r="D13" s="54"/>
      <c r="E13" s="55"/>
    </row>
    <row r="14" spans="1:5" s="56" customFormat="1" ht="25.5" customHeight="1" x14ac:dyDescent="0.4">
      <c r="A14" s="36" t="str">
        <f>$D$3&amp;" / 4"</f>
        <v xml:space="preserve"> / 4</v>
      </c>
      <c r="B14" s="53"/>
      <c r="C14" s="36"/>
      <c r="D14" s="54"/>
      <c r="E14" s="55"/>
    </row>
    <row r="15" spans="1:5" s="56" customFormat="1" ht="25.5" customHeight="1" x14ac:dyDescent="0.4">
      <c r="A15" s="36" t="str">
        <f>$D$3&amp;" / 5"</f>
        <v xml:space="preserve"> / 5</v>
      </c>
      <c r="B15" s="53"/>
      <c r="C15" s="36"/>
      <c r="D15" s="54"/>
      <c r="E15" s="55"/>
    </row>
    <row r="16" spans="1:5" s="56" customFormat="1" ht="25.5" customHeight="1" x14ac:dyDescent="0.4">
      <c r="A16" s="36" t="str">
        <f>$D$3&amp;" / 6"</f>
        <v xml:space="preserve"> / 6</v>
      </c>
      <c r="B16" s="53"/>
      <c r="C16" s="36"/>
      <c r="D16" s="54"/>
      <c r="E16" s="55"/>
    </row>
    <row r="17" spans="1:5" s="56" customFormat="1" ht="25.5" customHeight="1" x14ac:dyDescent="0.4">
      <c r="A17" s="36" t="str">
        <f>$D$3&amp;" / 7"</f>
        <v xml:space="preserve"> / 7</v>
      </c>
      <c r="B17" s="53"/>
      <c r="C17" s="36"/>
      <c r="D17" s="54"/>
      <c r="E17" s="55"/>
    </row>
    <row r="18" spans="1:5" s="56" customFormat="1" ht="25.5" customHeight="1" x14ac:dyDescent="0.4">
      <c r="A18" s="36" t="str">
        <f>$D$3&amp;" / 8"</f>
        <v xml:space="preserve"> / 8</v>
      </c>
      <c r="B18" s="53"/>
      <c r="C18" s="36"/>
      <c r="D18" s="54"/>
      <c r="E18" s="55"/>
    </row>
    <row r="19" spans="1:5" s="56" customFormat="1" ht="25.5" customHeight="1" x14ac:dyDescent="0.4">
      <c r="A19" s="36" t="str">
        <f>$D$3&amp;" / 9"</f>
        <v xml:space="preserve"> / 9</v>
      </c>
      <c r="B19" s="53"/>
      <c r="C19" s="36"/>
      <c r="D19" s="54"/>
      <c r="E19" s="55"/>
    </row>
    <row r="20" spans="1:5" s="56" customFormat="1" ht="25.5" customHeight="1" x14ac:dyDescent="0.4">
      <c r="A20" s="36" t="str">
        <f>$D$3&amp;" / 10"</f>
        <v xml:space="preserve"> / 10</v>
      </c>
      <c r="B20" s="53"/>
      <c r="C20" s="36"/>
      <c r="D20" s="54"/>
      <c r="E20" s="55"/>
    </row>
    <row r="21" spans="1:5" s="56" customFormat="1" ht="25.5" customHeight="1" x14ac:dyDescent="0.4">
      <c r="A21" s="36" t="str">
        <f>$D$3&amp;" / 11"</f>
        <v xml:space="preserve"> / 11</v>
      </c>
      <c r="B21" s="53"/>
      <c r="C21" s="36"/>
      <c r="D21" s="54"/>
      <c r="E21" s="55"/>
    </row>
    <row r="22" spans="1:5" s="56" customFormat="1" ht="25.5" customHeight="1" x14ac:dyDescent="0.4">
      <c r="A22" s="36" t="str">
        <f>$D$3&amp;" / 12"</f>
        <v xml:space="preserve"> / 12</v>
      </c>
      <c r="B22" s="53"/>
      <c r="C22" s="36"/>
      <c r="D22" s="54"/>
      <c r="E22" s="55"/>
    </row>
    <row r="23" spans="1:5" s="56" customFormat="1" ht="25.5" customHeight="1" x14ac:dyDescent="0.4">
      <c r="A23" s="36" t="str">
        <f>$D$3&amp;" / 13"</f>
        <v xml:space="preserve"> / 13</v>
      </c>
      <c r="B23" s="53"/>
      <c r="C23" s="36"/>
      <c r="D23" s="54"/>
      <c r="E23" s="55"/>
    </row>
    <row r="24" spans="1:5" s="56" customFormat="1" ht="25.5" customHeight="1" x14ac:dyDescent="0.4">
      <c r="A24" s="36" t="str">
        <f>$D$3&amp;" / 14"</f>
        <v xml:space="preserve"> / 14</v>
      </c>
      <c r="B24" s="53"/>
      <c r="C24" s="36"/>
      <c r="D24" s="54"/>
      <c r="E24" s="55"/>
    </row>
    <row r="25" spans="1:5" s="56" customFormat="1" ht="25.5" customHeight="1" x14ac:dyDescent="0.4">
      <c r="A25" s="36" t="str">
        <f>$D$3&amp;" / 15"</f>
        <v xml:space="preserve"> / 15</v>
      </c>
      <c r="B25" s="53"/>
      <c r="C25" s="36"/>
      <c r="D25" s="54"/>
      <c r="E25" s="55"/>
    </row>
    <row r="26" spans="1:5" s="56" customFormat="1" ht="25.5" customHeight="1" x14ac:dyDescent="0.4">
      <c r="A26" s="36" t="str">
        <f>$D$3&amp;" / 16"</f>
        <v xml:space="preserve"> / 16</v>
      </c>
      <c r="B26" s="53"/>
      <c r="C26" s="36"/>
      <c r="D26" s="54"/>
      <c r="E26" s="55"/>
    </row>
    <row r="27" spans="1:5" s="56" customFormat="1" ht="25.5" customHeight="1" x14ac:dyDescent="0.4">
      <c r="A27" s="36" t="str">
        <f>$D$3&amp;" / 17"</f>
        <v xml:space="preserve"> / 17</v>
      </c>
      <c r="B27" s="53"/>
      <c r="C27" s="36"/>
      <c r="D27" s="54"/>
      <c r="E27" s="55"/>
    </row>
    <row r="28" spans="1:5" s="56" customFormat="1" ht="25.5" customHeight="1" x14ac:dyDescent="0.4">
      <c r="A28" s="36" t="str">
        <f>$D$3&amp;" / 18"</f>
        <v xml:space="preserve"> / 18</v>
      </c>
      <c r="B28" s="53"/>
      <c r="C28" s="36"/>
      <c r="D28" s="54"/>
      <c r="E28" s="55"/>
    </row>
    <row r="29" spans="1:5" s="56" customFormat="1" ht="25.5" customHeight="1" x14ac:dyDescent="0.4">
      <c r="A29" s="36" t="str">
        <f>$D$3&amp;" / 19"</f>
        <v xml:space="preserve"> / 19</v>
      </c>
      <c r="B29" s="53"/>
      <c r="C29" s="36"/>
      <c r="D29" s="54"/>
      <c r="E29" s="55"/>
    </row>
    <row r="30" spans="1:5" s="56" customFormat="1" ht="25.5" customHeight="1" x14ac:dyDescent="0.4">
      <c r="A30" s="36" t="str">
        <f>$D$3&amp;" / 20"</f>
        <v xml:space="preserve"> / 20</v>
      </c>
      <c r="B30" s="53"/>
      <c r="C30" s="36"/>
      <c r="D30" s="54"/>
      <c r="E30" s="55"/>
    </row>
    <row r="31" spans="1:5" s="56" customFormat="1" ht="25.5" customHeight="1" x14ac:dyDescent="0.4">
      <c r="A31" s="36" t="str">
        <f>$D$3&amp;" / 21"</f>
        <v xml:space="preserve"> / 21</v>
      </c>
      <c r="B31" s="53"/>
      <c r="C31" s="36"/>
      <c r="D31" s="54"/>
      <c r="E31" s="55"/>
    </row>
    <row r="32" spans="1:5" s="56" customFormat="1" ht="25.5" customHeight="1" x14ac:dyDescent="0.4">
      <c r="A32" s="36" t="str">
        <f>$D$3&amp;" / 22"</f>
        <v xml:space="preserve"> / 22</v>
      </c>
      <c r="B32" s="53"/>
      <c r="C32" s="36"/>
      <c r="D32" s="54"/>
      <c r="E32" s="55"/>
    </row>
    <row r="33" spans="1:5" s="56" customFormat="1" ht="25.5" customHeight="1" x14ac:dyDescent="0.4">
      <c r="A33" s="36" t="str">
        <f>$D$3&amp;" / 23"</f>
        <v xml:space="preserve"> / 23</v>
      </c>
      <c r="B33" s="53"/>
      <c r="C33" s="36"/>
      <c r="D33" s="54"/>
      <c r="E33" s="55"/>
    </row>
    <row r="34" spans="1:5" s="56" customFormat="1" ht="25.5" customHeight="1" x14ac:dyDescent="0.4">
      <c r="A34" s="36" t="str">
        <f>$D$3&amp;" / 24"</f>
        <v xml:space="preserve"> / 24</v>
      </c>
      <c r="B34" s="53"/>
      <c r="C34" s="36"/>
      <c r="D34" s="54"/>
      <c r="E34" s="55"/>
    </row>
    <row r="35" spans="1:5" s="56" customFormat="1" ht="25.5" customHeight="1" x14ac:dyDescent="0.4">
      <c r="A35" s="36" t="str">
        <f>$D$3&amp;" / 25"</f>
        <v xml:space="preserve"> / 25</v>
      </c>
      <c r="B35" s="53"/>
      <c r="C35" s="36"/>
      <c r="D35" s="54"/>
      <c r="E35" s="55"/>
    </row>
  </sheetData>
  <mergeCells count="1">
    <mergeCell ref="A9:D9"/>
  </mergeCells>
  <conditionalFormatting sqref="B5 B7 D7 D5 D3 B11:D35">
    <cfRule type="cellIs" dxfId="3" priority="2" operator="equal">
      <formula>""</formula>
    </cfRule>
  </conditionalFormatting>
  <pageMargins left="0.39370078740157483" right="0.39370078740157483" top="0.59055118110236227" bottom="0.59055118110236227" header="0.31496062992125984" footer="0.31496062992125984"/>
  <pageSetup paperSize="9" scale="82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G35"/>
  <sheetViews>
    <sheetView workbookViewId="0"/>
  </sheetViews>
  <sheetFormatPr baseColWidth="10" defaultRowHeight="16.5" x14ac:dyDescent="0.35"/>
  <cols>
    <col min="1" max="1" width="19" style="14" customWidth="1"/>
    <col min="2" max="2" width="47.85546875" style="14" customWidth="1"/>
    <col min="3" max="3" width="17.140625" style="14" customWidth="1"/>
    <col min="4" max="4" width="26.85546875" style="14" customWidth="1"/>
    <col min="5" max="5" width="7.7109375" style="14" customWidth="1"/>
    <col min="6" max="16384" width="11.42578125" style="14"/>
  </cols>
  <sheetData>
    <row r="1" spans="1:7" ht="27" x14ac:dyDescent="0.35">
      <c r="A1" s="9" t="s">
        <v>11</v>
      </c>
      <c r="B1" s="10" t="s">
        <v>4</v>
      </c>
      <c r="C1" s="11" t="s">
        <v>5</v>
      </c>
      <c r="D1" s="12" t="s">
        <v>6</v>
      </c>
      <c r="E1" s="13"/>
    </row>
    <row r="2" spans="1:7" s="58" customFormat="1" ht="36" customHeight="1" x14ac:dyDescent="0.4">
      <c r="A2" s="51" t="str">
        <f>'Kundenliste Artikel 1-25'!$D$3&amp;" / 26"</f>
        <v xml:space="preserve"> / 26</v>
      </c>
      <c r="B2" s="41"/>
      <c r="C2" s="35"/>
      <c r="D2" s="37"/>
      <c r="E2" s="57"/>
    </row>
    <row r="3" spans="1:7" s="58" customFormat="1" ht="36" customHeight="1" x14ac:dyDescent="0.4">
      <c r="A3" s="51" t="str">
        <f>'Kundenliste Artikel 1-25'!$D$3&amp;" / 27"</f>
        <v xml:space="preserve"> / 27</v>
      </c>
      <c r="B3" s="41"/>
      <c r="C3" s="35"/>
      <c r="D3" s="37"/>
      <c r="E3" s="57"/>
    </row>
    <row r="4" spans="1:7" s="58" customFormat="1" ht="36" customHeight="1" x14ac:dyDescent="0.4">
      <c r="A4" s="51" t="str">
        <f>'Kundenliste Artikel 1-25'!$D$3&amp;" / 28"</f>
        <v xml:space="preserve"> / 28</v>
      </c>
      <c r="B4" s="41"/>
      <c r="C4" s="35"/>
      <c r="D4" s="37"/>
      <c r="E4" s="57"/>
    </row>
    <row r="5" spans="1:7" s="58" customFormat="1" ht="36" customHeight="1" x14ac:dyDescent="0.4">
      <c r="A5" s="51" t="str">
        <f>'Kundenliste Artikel 1-25'!$D$3&amp;" / 29"</f>
        <v xml:space="preserve"> / 29</v>
      </c>
      <c r="B5" s="41"/>
      <c r="C5" s="35"/>
      <c r="D5" s="37"/>
      <c r="E5" s="57"/>
    </row>
    <row r="6" spans="1:7" s="58" customFormat="1" ht="36" customHeight="1" x14ac:dyDescent="0.4">
      <c r="A6" s="51" t="str">
        <f>'Kundenliste Artikel 1-25'!$D$3&amp;" / 30"</f>
        <v xml:space="preserve"> / 30</v>
      </c>
      <c r="B6" s="41"/>
      <c r="C6" s="35"/>
      <c r="D6" s="37"/>
      <c r="E6" s="57"/>
    </row>
    <row r="7" spans="1:7" s="58" customFormat="1" ht="36" customHeight="1" x14ac:dyDescent="0.4">
      <c r="A7" s="51" t="str">
        <f>'Kundenliste Artikel 1-25'!$D$3&amp;" / 31"</f>
        <v xml:space="preserve"> / 31</v>
      </c>
      <c r="B7" s="41"/>
      <c r="C7" s="35"/>
      <c r="D7" s="37"/>
      <c r="E7" s="57"/>
      <c r="G7" s="59"/>
    </row>
    <row r="8" spans="1:7" s="58" customFormat="1" ht="36" customHeight="1" x14ac:dyDescent="0.4">
      <c r="A8" s="51" t="str">
        <f>'Kundenliste Artikel 1-25'!$D$3&amp;" / 32"</f>
        <v xml:space="preserve"> / 32</v>
      </c>
      <c r="B8" s="41"/>
      <c r="C8" s="35"/>
      <c r="D8" s="37"/>
      <c r="E8" s="57"/>
    </row>
    <row r="9" spans="1:7" s="58" customFormat="1" ht="36" customHeight="1" x14ac:dyDescent="0.4">
      <c r="A9" s="51" t="str">
        <f>'Kundenliste Artikel 1-25'!$D$3&amp;" / 33"</f>
        <v xml:space="preserve"> / 33</v>
      </c>
      <c r="B9" s="41"/>
      <c r="C9" s="35"/>
      <c r="D9" s="37"/>
      <c r="E9" s="57"/>
    </row>
    <row r="10" spans="1:7" s="58" customFormat="1" ht="36" customHeight="1" x14ac:dyDescent="0.4">
      <c r="A10" s="51" t="str">
        <f>'Kundenliste Artikel 1-25'!$D$3&amp;" / 34"</f>
        <v xml:space="preserve"> / 34</v>
      </c>
      <c r="B10" s="41"/>
      <c r="C10" s="35"/>
      <c r="D10" s="37"/>
      <c r="E10" s="57"/>
    </row>
    <row r="11" spans="1:7" s="58" customFormat="1" ht="36" customHeight="1" x14ac:dyDescent="0.4">
      <c r="A11" s="51" t="str">
        <f>'Kundenliste Artikel 1-25'!$D$3&amp;" / 35"</f>
        <v xml:space="preserve"> / 35</v>
      </c>
      <c r="B11" s="41"/>
      <c r="C11" s="35"/>
      <c r="D11" s="37"/>
      <c r="E11" s="57"/>
    </row>
    <row r="12" spans="1:7" s="58" customFormat="1" ht="36" customHeight="1" x14ac:dyDescent="0.4">
      <c r="A12" s="51" t="str">
        <f>'Kundenliste Artikel 1-25'!$D$3&amp;" / 36"</f>
        <v xml:space="preserve"> / 36</v>
      </c>
      <c r="B12" s="41"/>
      <c r="C12" s="35"/>
      <c r="D12" s="37"/>
      <c r="E12" s="57"/>
    </row>
    <row r="13" spans="1:7" s="58" customFormat="1" ht="36" customHeight="1" x14ac:dyDescent="0.4">
      <c r="A13" s="51" t="str">
        <f>'Kundenliste Artikel 1-25'!$D$3&amp;" / 37"</f>
        <v xml:space="preserve"> / 37</v>
      </c>
      <c r="B13" s="41"/>
      <c r="C13" s="35"/>
      <c r="D13" s="37"/>
      <c r="E13" s="57"/>
    </row>
    <row r="14" spans="1:7" s="58" customFormat="1" ht="36" customHeight="1" x14ac:dyDescent="0.4">
      <c r="A14" s="51" t="str">
        <f>'Kundenliste Artikel 1-25'!$D$3&amp;" / 38"</f>
        <v xml:space="preserve"> / 38</v>
      </c>
      <c r="B14" s="41"/>
      <c r="C14" s="35"/>
      <c r="D14" s="37"/>
      <c r="E14" s="57"/>
    </row>
    <row r="15" spans="1:7" s="58" customFormat="1" ht="36" customHeight="1" x14ac:dyDescent="0.4">
      <c r="A15" s="51" t="str">
        <f>'Kundenliste Artikel 1-25'!$D$3&amp;" / 39"</f>
        <v xml:space="preserve"> / 39</v>
      </c>
      <c r="B15" s="41"/>
      <c r="C15" s="35"/>
      <c r="D15" s="37"/>
      <c r="E15" s="57"/>
    </row>
    <row r="16" spans="1:7" s="58" customFormat="1" ht="36" customHeight="1" x14ac:dyDescent="0.4">
      <c r="A16" s="51" t="str">
        <f>'Kundenliste Artikel 1-25'!$D$3&amp;" / 40"</f>
        <v xml:space="preserve"> / 40</v>
      </c>
      <c r="B16" s="41"/>
      <c r="C16" s="35"/>
      <c r="D16" s="37"/>
      <c r="E16" s="57"/>
    </row>
    <row r="17" spans="1:5" s="58" customFormat="1" ht="36" customHeight="1" x14ac:dyDescent="0.4">
      <c r="A17" s="51" t="str">
        <f>'Kundenliste Artikel 1-25'!$D$3&amp;" / 41"</f>
        <v xml:space="preserve"> / 41</v>
      </c>
      <c r="B17" s="41"/>
      <c r="C17" s="35"/>
      <c r="D17" s="37"/>
      <c r="E17" s="57"/>
    </row>
    <row r="18" spans="1:5" s="58" customFormat="1" ht="36" customHeight="1" x14ac:dyDescent="0.4">
      <c r="A18" s="51" t="str">
        <f>'Kundenliste Artikel 1-25'!$D$3&amp;" / 42"</f>
        <v xml:space="preserve"> / 42</v>
      </c>
      <c r="B18" s="41"/>
      <c r="C18" s="35"/>
      <c r="D18" s="37"/>
      <c r="E18" s="57"/>
    </row>
    <row r="19" spans="1:5" s="58" customFormat="1" ht="36" customHeight="1" x14ac:dyDescent="0.4">
      <c r="A19" s="51" t="str">
        <f>'Kundenliste Artikel 1-25'!$D$3&amp;" / 43"</f>
        <v xml:space="preserve"> / 43</v>
      </c>
      <c r="B19" s="41"/>
      <c r="C19" s="35"/>
      <c r="D19" s="37"/>
      <c r="E19" s="57"/>
    </row>
    <row r="20" spans="1:5" s="58" customFormat="1" ht="36" customHeight="1" x14ac:dyDescent="0.4">
      <c r="A20" s="51" t="str">
        <f>'Kundenliste Artikel 1-25'!$D$3&amp;" / 44"</f>
        <v xml:space="preserve"> / 44</v>
      </c>
      <c r="B20" s="41"/>
      <c r="C20" s="35"/>
      <c r="D20" s="37"/>
      <c r="E20" s="57"/>
    </row>
    <row r="21" spans="1:5" s="58" customFormat="1" ht="36" customHeight="1" x14ac:dyDescent="0.4">
      <c r="A21" s="51" t="str">
        <f>'Kundenliste Artikel 1-25'!$D$3&amp;" / 45"</f>
        <v xml:space="preserve"> / 45</v>
      </c>
      <c r="B21" s="41"/>
      <c r="C21" s="35"/>
      <c r="D21" s="37"/>
      <c r="E21" s="57"/>
    </row>
    <row r="22" spans="1:5" s="58" customFormat="1" ht="36" customHeight="1" x14ac:dyDescent="0.4">
      <c r="A22" s="51" t="str">
        <f>'Kundenliste Artikel 1-25'!$D$3&amp;" / 46"</f>
        <v xml:space="preserve"> / 46</v>
      </c>
      <c r="B22" s="41"/>
      <c r="C22" s="35"/>
      <c r="D22" s="37"/>
      <c r="E22" s="57"/>
    </row>
    <row r="23" spans="1:5" s="58" customFormat="1" ht="36" customHeight="1" x14ac:dyDescent="0.4">
      <c r="A23" s="51" t="str">
        <f>'Kundenliste Artikel 1-25'!$D$3&amp;" / 47"</f>
        <v xml:space="preserve"> / 47</v>
      </c>
      <c r="B23" s="41"/>
      <c r="C23" s="35"/>
      <c r="D23" s="37"/>
      <c r="E23" s="57"/>
    </row>
    <row r="24" spans="1:5" s="58" customFormat="1" ht="36" customHeight="1" x14ac:dyDescent="0.4">
      <c r="A24" s="51" t="str">
        <f>'Kundenliste Artikel 1-25'!$D$3&amp;" / 48"</f>
        <v xml:space="preserve"> / 48</v>
      </c>
      <c r="B24" s="41"/>
      <c r="C24" s="35"/>
      <c r="D24" s="37"/>
      <c r="E24" s="57"/>
    </row>
    <row r="25" spans="1:5" s="58" customFormat="1" ht="36" customHeight="1" x14ac:dyDescent="0.4">
      <c r="A25" s="51" t="str">
        <f>'Kundenliste Artikel 1-25'!$D$3&amp;" / 49"</f>
        <v xml:space="preserve"> / 49</v>
      </c>
      <c r="B25" s="41"/>
      <c r="C25" s="35"/>
      <c r="D25" s="37"/>
      <c r="E25" s="57"/>
    </row>
    <row r="26" spans="1:5" s="58" customFormat="1" ht="36" customHeight="1" x14ac:dyDescent="0.4">
      <c r="A26" s="51" t="str">
        <f>'Kundenliste Artikel 1-25'!$D$3&amp;" / 50"</f>
        <v xml:space="preserve"> / 50</v>
      </c>
      <c r="B26" s="41"/>
      <c r="C26" s="35"/>
      <c r="D26" s="37"/>
      <c r="E26" s="57"/>
    </row>
    <row r="27" spans="1:5" x14ac:dyDescent="0.35">
      <c r="A27"/>
      <c r="B27"/>
      <c r="C27"/>
      <c r="D27"/>
    </row>
    <row r="28" spans="1:5" x14ac:dyDescent="0.35">
      <c r="A28"/>
      <c r="B28"/>
      <c r="C28"/>
      <c r="D28"/>
    </row>
    <row r="29" spans="1:5" x14ac:dyDescent="0.35">
      <c r="A29"/>
      <c r="B29"/>
      <c r="C29"/>
      <c r="D29"/>
    </row>
    <row r="30" spans="1:5" x14ac:dyDescent="0.35">
      <c r="A30"/>
      <c r="B30"/>
      <c r="C30"/>
      <c r="D30"/>
    </row>
    <row r="31" spans="1:5" x14ac:dyDescent="0.35">
      <c r="A31"/>
      <c r="B31"/>
      <c r="C31"/>
      <c r="D31"/>
    </row>
    <row r="32" spans="1:5" hidden="1" x14ac:dyDescent="0.35">
      <c r="A32"/>
      <c r="B32"/>
      <c r="C32"/>
      <c r="D32"/>
    </row>
    <row r="33" spans="1:4" x14ac:dyDescent="0.35">
      <c r="A33"/>
      <c r="B33"/>
      <c r="C33"/>
      <c r="D33"/>
    </row>
    <row r="34" spans="1:4" x14ac:dyDescent="0.35">
      <c r="A34"/>
      <c r="B34"/>
      <c r="C34"/>
      <c r="D34"/>
    </row>
    <row r="35" spans="1:4" x14ac:dyDescent="0.35">
      <c r="A35"/>
      <c r="B35"/>
      <c r="C35"/>
      <c r="D35"/>
    </row>
  </sheetData>
  <conditionalFormatting sqref="B2:D26">
    <cfRule type="cellIs" dxfId="2" priority="1" operator="equal">
      <formula>""</formula>
    </cfRule>
  </conditionalFormatting>
  <pageMargins left="0.39370078740157483" right="0.39370078740157483" top="0.78740157480314965" bottom="0.78740157480314965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I79"/>
  <sheetViews>
    <sheetView zoomScale="85" zoomScaleNormal="85" workbookViewId="0">
      <selection activeCell="A9" sqref="A9"/>
    </sheetView>
  </sheetViews>
  <sheetFormatPr baseColWidth="10" defaultColWidth="11.7109375" defaultRowHeight="15" x14ac:dyDescent="0.25"/>
  <cols>
    <col min="1" max="5" width="33.85546875" style="20" customWidth="1"/>
    <col min="6" max="16384" width="11.7109375" style="20"/>
  </cols>
  <sheetData>
    <row r="1" spans="1:9" ht="31.5" customHeight="1" x14ac:dyDescent="0.45">
      <c r="A1" s="42" t="s">
        <v>12</v>
      </c>
      <c r="B1" s="43"/>
      <c r="C1" s="43"/>
      <c r="D1" s="43"/>
      <c r="E1" s="44"/>
      <c r="F1" s="21"/>
      <c r="G1" s="21"/>
      <c r="H1" s="21"/>
      <c r="I1" s="21"/>
    </row>
    <row r="2" spans="1:9" ht="40.5" customHeight="1" thickBot="1" x14ac:dyDescent="0.3">
      <c r="A2" s="44" t="s">
        <v>13</v>
      </c>
      <c r="B2" s="45" t="str">
        <f>IF(('Kundenliste Artikel 1-25'!$D$3)="","",('Kundenliste Artikel 1-25'!$D$3))</f>
        <v/>
      </c>
      <c r="C2" s="65" t="s">
        <v>17</v>
      </c>
      <c r="D2" s="65"/>
      <c r="E2" s="65"/>
    </row>
    <row r="3" spans="1:9" customFormat="1" ht="34.5" customHeight="1" x14ac:dyDescent="0.25">
      <c r="A3" s="31" t="s">
        <v>14</v>
      </c>
      <c r="B3" s="31" t="s">
        <v>14</v>
      </c>
      <c r="C3" s="31" t="s">
        <v>14</v>
      </c>
      <c r="D3" s="31" t="s">
        <v>14</v>
      </c>
      <c r="E3" s="31" t="s">
        <v>14</v>
      </c>
    </row>
    <row r="4" spans="1:9" s="28" customFormat="1" ht="34.5" customHeight="1" x14ac:dyDescent="0.2">
      <c r="A4" s="32" t="s">
        <v>15</v>
      </c>
      <c r="B4" s="32" t="s">
        <v>15</v>
      </c>
      <c r="C4" s="32" t="s">
        <v>15</v>
      </c>
      <c r="D4" s="32" t="s">
        <v>15</v>
      </c>
      <c r="E4" s="32" t="s">
        <v>15</v>
      </c>
    </row>
    <row r="5" spans="1:9" customFormat="1" ht="36.75" customHeight="1" x14ac:dyDescent="0.25">
      <c r="A5" s="22" t="str">
        <f>IF(($B$2)=0,"",($B$2))&amp;" / "&amp;1</f>
        <v xml:space="preserve"> / 1</v>
      </c>
      <c r="B5" s="22" t="str">
        <f>IF(($B$2)=0,"",($B$2))&amp;" / "&amp;2</f>
        <v xml:space="preserve"> / 2</v>
      </c>
      <c r="C5" s="22" t="str">
        <f>IF(($B$2)=0,"",($B$2))&amp;" / "&amp;3</f>
        <v xml:space="preserve"> / 3</v>
      </c>
      <c r="D5" s="22" t="str">
        <f>IF(($B$2)=0,"",($B$2))&amp;" / "&amp;4</f>
        <v xml:space="preserve"> / 4</v>
      </c>
      <c r="E5" s="22" t="str">
        <f>IF(($B$2)=0,"",($B$2))&amp;" / "&amp;5</f>
        <v xml:space="preserve"> / 5</v>
      </c>
    </row>
    <row r="6" spans="1:9" s="62" customFormat="1" ht="51" customHeight="1" x14ac:dyDescent="0.3">
      <c r="A6" s="60" t="str">
        <f>IF('Kundenliste Artikel 1-25'!B11="","",'Kundenliste Artikel 1-25'!B11)</f>
        <v/>
      </c>
      <c r="B6" s="61" t="str">
        <f>IF('Kundenliste Artikel 1-25'!B12="","",'Kundenliste Artikel 1-25'!B12)</f>
        <v/>
      </c>
      <c r="C6" s="61" t="str">
        <f>IF('Kundenliste Artikel 1-25'!B13="","",'Kundenliste Artikel 1-25'!B13)</f>
        <v/>
      </c>
      <c r="D6" s="61" t="str">
        <f>IF('Kundenliste Artikel 1-25'!B14="","",'Kundenliste Artikel 1-25'!B14)</f>
        <v/>
      </c>
      <c r="E6" s="61" t="str">
        <f>IF('Kundenliste Artikel 1-25'!B15="","",'Kundenliste Artikel 1-25'!B15)</f>
        <v/>
      </c>
    </row>
    <row r="7" spans="1:9" ht="36.75" customHeight="1" x14ac:dyDescent="0.25">
      <c r="A7" s="26" t="str">
        <f>"Größe:      "&amp;'Kundenliste Artikel 1-25'!C11</f>
        <v xml:space="preserve">Größe:      </v>
      </c>
      <c r="B7" s="26" t="str">
        <f>"Größe:       "&amp;'Kundenliste Artikel 1-25'!C12</f>
        <v xml:space="preserve">Größe:       </v>
      </c>
      <c r="C7" s="26" t="str">
        <f>"Größe:       "&amp;'Kundenliste Artikel 1-25'!C13</f>
        <v xml:space="preserve">Größe:       </v>
      </c>
      <c r="D7" s="26" t="str">
        <f>"Größe:       "&amp;'Kundenliste Artikel 1-25'!C14</f>
        <v xml:space="preserve">Größe:       </v>
      </c>
      <c r="E7" s="26" t="str">
        <f>"Größe:       "&amp;'Kundenliste Artikel 1-25'!C15</f>
        <v xml:space="preserve">Größe:       </v>
      </c>
    </row>
    <row r="8" spans="1:9" s="39" customFormat="1" ht="22.5" customHeight="1" x14ac:dyDescent="0.25">
      <c r="A8" s="40" t="s">
        <v>6</v>
      </c>
      <c r="B8" s="38" t="s">
        <v>16</v>
      </c>
      <c r="C8" s="38" t="s">
        <v>16</v>
      </c>
      <c r="D8" s="38" t="s">
        <v>16</v>
      </c>
      <c r="E8" s="38" t="s">
        <v>16</v>
      </c>
    </row>
    <row r="9" spans="1:9" s="67" customFormat="1" ht="36.75" customHeight="1" thickBot="1" x14ac:dyDescent="0.55000000000000004">
      <c r="A9" s="66" t="str">
        <f>IF(('Kundenliste Artikel 1-25'!D11)=0,"",('Kundenliste Artikel 1-25'!D11))</f>
        <v/>
      </c>
      <c r="B9" s="66" t="str">
        <f>IF(('Kundenliste Artikel 1-25'!D12)=0,"",('Kundenliste Artikel 1-25'!D12))</f>
        <v/>
      </c>
      <c r="C9" s="66" t="str">
        <f>IF(('Kundenliste Artikel 1-25'!D13)=0,"",('Kundenliste Artikel 1-25'!D13))</f>
        <v/>
      </c>
      <c r="D9" s="66" t="str">
        <f>IF(('Kundenliste Artikel 1-25'!D14)=0,"",('Kundenliste Artikel 1-25'!D14))</f>
        <v/>
      </c>
      <c r="E9" s="66" t="str">
        <f>IF(('Kundenliste Artikel 1-25'!D15)=0,"",('Kundenliste Artikel 1-25'!D15))</f>
        <v/>
      </c>
    </row>
    <row r="10" spans="1:9" customFormat="1" ht="34.5" customHeight="1" x14ac:dyDescent="0.25">
      <c r="A10" s="31" t="s">
        <v>14</v>
      </c>
      <c r="B10" s="31" t="s">
        <v>14</v>
      </c>
      <c r="C10" s="31" t="s">
        <v>14</v>
      </c>
      <c r="D10" s="31" t="s">
        <v>14</v>
      </c>
      <c r="E10" s="31" t="s">
        <v>14</v>
      </c>
    </row>
    <row r="11" spans="1:9" s="28" customFormat="1" ht="34.5" customHeight="1" x14ac:dyDescent="0.2">
      <c r="A11" s="32" t="s">
        <v>15</v>
      </c>
      <c r="B11" s="32" t="s">
        <v>15</v>
      </c>
      <c r="C11" s="32" t="s">
        <v>15</v>
      </c>
      <c r="D11" s="32" t="s">
        <v>15</v>
      </c>
      <c r="E11" s="32" t="s">
        <v>15</v>
      </c>
    </row>
    <row r="12" spans="1:9" customFormat="1" ht="36.75" customHeight="1" x14ac:dyDescent="0.25">
      <c r="A12" s="22" t="str">
        <f>IF(($B$2)=0,"",($B$2))&amp;" / "&amp;6</f>
        <v xml:space="preserve"> / 6</v>
      </c>
      <c r="B12" s="22" t="str">
        <f>IF(($B$2)=0,"",($B$2))&amp;" / "&amp;7</f>
        <v xml:space="preserve"> / 7</v>
      </c>
      <c r="C12" s="22" t="str">
        <f>IF(($B$2)=0,"",($B$2))&amp;" / "&amp;8</f>
        <v xml:space="preserve"> / 8</v>
      </c>
      <c r="D12" s="22" t="str">
        <f>IF(($B$2)=0,"",($B$2))&amp;" / "&amp;9</f>
        <v xml:space="preserve"> / 9</v>
      </c>
      <c r="E12" s="22" t="str">
        <f>IF(($B$2)=0,"",($B$2))&amp;" / "&amp;10</f>
        <v xml:space="preserve"> / 10</v>
      </c>
    </row>
    <row r="13" spans="1:9" s="62" customFormat="1" ht="51" customHeight="1" x14ac:dyDescent="0.3">
      <c r="A13" s="61" t="str">
        <f>IF('Kundenliste Artikel 1-25'!B16="","",'Kundenliste Artikel 1-25'!B16)</f>
        <v/>
      </c>
      <c r="B13" s="61" t="str">
        <f>IF('Kundenliste Artikel 1-25'!B17="","",'Kundenliste Artikel 1-25'!B17)</f>
        <v/>
      </c>
      <c r="C13" s="61" t="str">
        <f>IF('Kundenliste Artikel 1-25'!B18="","",'Kundenliste Artikel 1-25'!B18)</f>
        <v/>
      </c>
      <c r="D13" s="61" t="str">
        <f>IF('Kundenliste Artikel 1-25'!B19="","",'Kundenliste Artikel 1-25'!B19)</f>
        <v/>
      </c>
      <c r="E13" s="61" t="str">
        <f>IF('Kundenliste Artikel 1-25'!B20="","",'Kundenliste Artikel 1-25'!B20)</f>
        <v/>
      </c>
    </row>
    <row r="14" spans="1:9" ht="36.75" customHeight="1" x14ac:dyDescent="0.25">
      <c r="A14" s="24" t="str">
        <f>"Größe:       "&amp;'Kundenliste Artikel 1-25'!C16</f>
        <v xml:space="preserve">Größe:       </v>
      </c>
      <c r="B14" s="24" t="str">
        <f>"Größe:       "&amp;'Kundenliste Artikel 1-25'!C17</f>
        <v xml:space="preserve">Größe:       </v>
      </c>
      <c r="C14" s="24" t="str">
        <f>"Größe:       "&amp;'Kundenliste Artikel 1-25'!C18</f>
        <v xml:space="preserve">Größe:       </v>
      </c>
      <c r="D14" s="24" t="str">
        <f>"Größe:       "&amp;'Kundenliste Artikel 1-25'!C19</f>
        <v xml:space="preserve">Größe:       </v>
      </c>
      <c r="E14" s="24" t="str">
        <f>"Größe:       "&amp;'Kundenliste Artikel 1-25'!C20</f>
        <v xml:space="preserve">Größe:       </v>
      </c>
    </row>
    <row r="15" spans="1:9" ht="22.5" customHeight="1" x14ac:dyDescent="0.25">
      <c r="A15" s="34" t="s">
        <v>16</v>
      </c>
      <c r="B15" s="34" t="s">
        <v>16</v>
      </c>
      <c r="C15" s="34" t="s">
        <v>16</v>
      </c>
      <c r="D15" s="34" t="s">
        <v>16</v>
      </c>
      <c r="E15" s="34" t="s">
        <v>16</v>
      </c>
    </row>
    <row r="16" spans="1:9" s="69" customFormat="1" ht="36.75" customHeight="1" thickBot="1" x14ac:dyDescent="0.55000000000000004">
      <c r="A16" s="68" t="str">
        <f>IF(('Kundenliste Artikel 1-25'!D16)=0,"",('Kundenliste Artikel 1-25'!D16))</f>
        <v/>
      </c>
      <c r="B16" s="68" t="str">
        <f>IF(('Kundenliste Artikel 1-25'!D17)=0,"",('Kundenliste Artikel 1-25'!D17))</f>
        <v/>
      </c>
      <c r="C16" s="68" t="str">
        <f>IF(('Kundenliste Artikel 1-25'!D18)=0,"",('Kundenliste Artikel 1-25'!D18))</f>
        <v/>
      </c>
      <c r="D16" s="68" t="str">
        <f>IF(('Kundenliste Artikel 1-25'!D19)=0,"",('Kundenliste Artikel 1-25'!D19))</f>
        <v/>
      </c>
      <c r="E16" s="68" t="str">
        <f>IF(('Kundenliste Artikel 1-25'!D20)=0,"",('Kundenliste Artikel 1-25'!D20))</f>
        <v/>
      </c>
    </row>
    <row r="17" spans="1:5" customFormat="1" ht="34.5" customHeight="1" x14ac:dyDescent="0.25">
      <c r="A17" s="31" t="s">
        <v>14</v>
      </c>
      <c r="B17" s="29" t="s">
        <v>14</v>
      </c>
      <c r="C17" s="31" t="s">
        <v>14</v>
      </c>
      <c r="D17" s="31" t="s">
        <v>14</v>
      </c>
      <c r="E17" s="31" t="s">
        <v>14</v>
      </c>
    </row>
    <row r="18" spans="1:5" s="28" customFormat="1" ht="34.5" customHeight="1" x14ac:dyDescent="0.2">
      <c r="A18" s="32" t="s">
        <v>15</v>
      </c>
      <c r="B18" s="30" t="s">
        <v>15</v>
      </c>
      <c r="C18" s="32" t="s">
        <v>15</v>
      </c>
      <c r="D18" s="32" t="s">
        <v>15</v>
      </c>
      <c r="E18" s="32" t="s">
        <v>15</v>
      </c>
    </row>
    <row r="19" spans="1:5" customFormat="1" ht="36.75" customHeight="1" x14ac:dyDescent="0.25">
      <c r="A19" s="22" t="str">
        <f>IF(($B$2)=0,"",($B$2))&amp;" / "&amp;11</f>
        <v xml:space="preserve"> / 11</v>
      </c>
      <c r="B19" s="22" t="str">
        <f>IF(($B$2)=0,"",($B$2))&amp;" / "&amp;12</f>
        <v xml:space="preserve"> / 12</v>
      </c>
      <c r="C19" s="22" t="str">
        <f>IF(($B$2)=0,"",($B$2))&amp;" / "&amp;13</f>
        <v xml:space="preserve"> / 13</v>
      </c>
      <c r="D19" s="22" t="str">
        <f>IF(($B$2)=0,"",($B$2))&amp;" / "&amp;14</f>
        <v xml:space="preserve"> / 14</v>
      </c>
      <c r="E19" s="22" t="str">
        <f>IF(($B$2)=0,"",($B$2))&amp;" / "&amp;15</f>
        <v xml:space="preserve"> / 15</v>
      </c>
    </row>
    <row r="20" spans="1:5" s="62" customFormat="1" ht="51" customHeight="1" x14ac:dyDescent="0.3">
      <c r="A20" s="61" t="str">
        <f>IF('Kundenliste Artikel 1-25'!B21="","",'Kundenliste Artikel 1-25'!B21)</f>
        <v/>
      </c>
      <c r="B20" s="61" t="str">
        <f>IF('Kundenliste Artikel 1-25'!B22="","",'Kundenliste Artikel 1-25'!B22)</f>
        <v/>
      </c>
      <c r="C20" s="61" t="str">
        <f>IF('Kundenliste Artikel 1-25'!B23="","",'Kundenliste Artikel 1-25'!B23)</f>
        <v/>
      </c>
      <c r="D20" s="61" t="str">
        <f>IF('Kundenliste Artikel 1-25'!B24="","",'Kundenliste Artikel 1-25'!B24)</f>
        <v/>
      </c>
      <c r="E20" s="61" t="str">
        <f>IF('Kundenliste Artikel 1-25'!B25="","",'Kundenliste Artikel 1-25'!B25)</f>
        <v/>
      </c>
    </row>
    <row r="21" spans="1:5" ht="36.75" customHeight="1" x14ac:dyDescent="0.25">
      <c r="A21" s="24" t="str">
        <f>"Größe:       "&amp;'Kundenliste Artikel 1-25'!C21</f>
        <v xml:space="preserve">Größe:       </v>
      </c>
      <c r="B21" s="24" t="str">
        <f>"Größe:       "&amp;'Kundenliste Artikel 1-25'!C22</f>
        <v xml:space="preserve">Größe:       </v>
      </c>
      <c r="C21" s="24" t="str">
        <f>"Größe:       "&amp;'Kundenliste Artikel 1-25'!C23</f>
        <v xml:space="preserve">Größe:       </v>
      </c>
      <c r="D21" s="24" t="str">
        <f>"Größe:       "&amp;'Kundenliste Artikel 1-25'!C24</f>
        <v xml:space="preserve">Größe:       </v>
      </c>
      <c r="E21" s="24" t="str">
        <f>"Größe:       "&amp;'Kundenliste Artikel 1-25'!C25</f>
        <v xml:space="preserve">Größe:       </v>
      </c>
    </row>
    <row r="22" spans="1:5" ht="22.5" customHeight="1" x14ac:dyDescent="0.25">
      <c r="A22" s="34" t="s">
        <v>16</v>
      </c>
      <c r="B22" s="34" t="s">
        <v>16</v>
      </c>
      <c r="C22" s="34" t="s">
        <v>16</v>
      </c>
      <c r="D22" s="34" t="s">
        <v>16</v>
      </c>
      <c r="E22" s="34" t="s">
        <v>16</v>
      </c>
    </row>
    <row r="23" spans="1:5" s="69" customFormat="1" ht="36.75" customHeight="1" thickBot="1" x14ac:dyDescent="0.55000000000000004">
      <c r="A23" s="68" t="str">
        <f>IF(('Kundenliste Artikel 1-25'!D21)=0,"",('Kundenliste Artikel 1-25'!D21))</f>
        <v/>
      </c>
      <c r="B23" s="68" t="str">
        <f>IF(('Kundenliste Artikel 1-25'!D22)=0,"",('Kundenliste Artikel 1-25'!D22))</f>
        <v/>
      </c>
      <c r="C23" s="68" t="str">
        <f>IF(('Kundenliste Artikel 1-25'!D23)=0,"",('Kundenliste Artikel 1-25'!D23))</f>
        <v/>
      </c>
      <c r="D23" s="68" t="str">
        <f>IF(('Kundenliste Artikel 1-25'!D24)=0,"",('Kundenliste Artikel 1-25'!D24))</f>
        <v/>
      </c>
      <c r="E23" s="68" t="str">
        <f>IF(('Kundenliste Artikel 1-25'!D25)=0,"",('Kundenliste Artikel 1-25'!D25))</f>
        <v/>
      </c>
    </row>
    <row r="24" spans="1:5" customFormat="1" ht="34.5" customHeight="1" x14ac:dyDescent="0.25">
      <c r="A24" s="31" t="s">
        <v>14</v>
      </c>
      <c r="B24" s="31" t="s">
        <v>14</v>
      </c>
      <c r="C24" s="31" t="s">
        <v>14</v>
      </c>
      <c r="D24" s="31" t="s">
        <v>14</v>
      </c>
      <c r="E24" s="31" t="s">
        <v>14</v>
      </c>
    </row>
    <row r="25" spans="1:5" s="28" customFormat="1" ht="34.5" customHeight="1" x14ac:dyDescent="0.2">
      <c r="A25" s="32" t="s">
        <v>15</v>
      </c>
      <c r="B25" s="32" t="s">
        <v>15</v>
      </c>
      <c r="C25" s="32" t="s">
        <v>15</v>
      </c>
      <c r="D25" s="32" t="s">
        <v>15</v>
      </c>
      <c r="E25" s="32" t="s">
        <v>15</v>
      </c>
    </row>
    <row r="26" spans="1:5" customFormat="1" ht="36.75" customHeight="1" x14ac:dyDescent="0.25">
      <c r="A26" s="22" t="str">
        <f>IF(($B$2)=0,"",($B$2))&amp;" / "&amp;16</f>
        <v xml:space="preserve"> / 16</v>
      </c>
      <c r="B26" s="22" t="str">
        <f>IF(($B$2)=0,"",($B$2))&amp;" / "&amp;17</f>
        <v xml:space="preserve"> / 17</v>
      </c>
      <c r="C26" s="22" t="str">
        <f>IF(($B$2)=0,"",($B$2))&amp;" / "&amp;18</f>
        <v xml:space="preserve"> / 18</v>
      </c>
      <c r="D26" s="22" t="str">
        <f>IF(($B$2)=0,"",($B$2))&amp;" / "&amp;19</f>
        <v xml:space="preserve"> / 19</v>
      </c>
      <c r="E26" s="22" t="str">
        <f>IF(($B$2)=0,"",($B$2))&amp;" / "&amp;20</f>
        <v xml:space="preserve"> / 20</v>
      </c>
    </row>
    <row r="27" spans="1:5" s="62" customFormat="1" ht="51" customHeight="1" x14ac:dyDescent="0.3">
      <c r="A27" s="61" t="str">
        <f>IF('Kundenliste Artikel 1-25'!B26="","",'Kundenliste Artikel 1-25'!B26)</f>
        <v/>
      </c>
      <c r="B27" s="61" t="str">
        <f>IF('Kundenliste Artikel 1-25'!B27="","",'Kundenliste Artikel 1-25'!B27)</f>
        <v/>
      </c>
      <c r="C27" s="61" t="str">
        <f>IF('Kundenliste Artikel 1-25'!B28="","",'Kundenliste Artikel 1-25'!B28)</f>
        <v/>
      </c>
      <c r="D27" s="61" t="str">
        <f>IF('Kundenliste Artikel 1-25'!B29="","",'Kundenliste Artikel 1-25'!B29)</f>
        <v/>
      </c>
      <c r="E27" s="61" t="str">
        <f>IF('Kundenliste Artikel 1-25'!B30="","",'Kundenliste Artikel 1-25'!B30)</f>
        <v/>
      </c>
    </row>
    <row r="28" spans="1:5" ht="36.75" customHeight="1" x14ac:dyDescent="0.25">
      <c r="A28" s="24" t="str">
        <f>"Größe:       "&amp;'Kundenliste Artikel 1-25'!C26</f>
        <v xml:space="preserve">Größe:       </v>
      </c>
      <c r="B28" s="24" t="str">
        <f>"Größe:       "&amp;'Kundenliste Artikel 1-25'!C27</f>
        <v xml:space="preserve">Größe:       </v>
      </c>
      <c r="C28" s="24" t="str">
        <f>"Größe:       "&amp;'Kundenliste Artikel 1-25'!C28</f>
        <v xml:space="preserve">Größe:       </v>
      </c>
      <c r="D28" s="24" t="str">
        <f>"Größe:       "&amp;'Kundenliste Artikel 1-25'!C29</f>
        <v xml:space="preserve">Größe:       </v>
      </c>
      <c r="E28" s="24" t="str">
        <f>"Größe:       "&amp;'Kundenliste Artikel 1-25'!C30</f>
        <v xml:space="preserve">Größe:       </v>
      </c>
    </row>
    <row r="29" spans="1:5" ht="22.5" customHeight="1" x14ac:dyDescent="0.25">
      <c r="A29" s="34" t="s">
        <v>16</v>
      </c>
      <c r="B29" s="34" t="s">
        <v>16</v>
      </c>
      <c r="C29" s="34" t="s">
        <v>16</v>
      </c>
      <c r="D29" s="34" t="s">
        <v>16</v>
      </c>
      <c r="E29" s="34" t="s">
        <v>16</v>
      </c>
    </row>
    <row r="30" spans="1:5" s="69" customFormat="1" ht="36.75" customHeight="1" thickBot="1" x14ac:dyDescent="0.55000000000000004">
      <c r="A30" s="68" t="str">
        <f>IF(('Kundenliste Artikel 1-25'!D26)=0,"",('Kundenliste Artikel 1-25'!D26))</f>
        <v/>
      </c>
      <c r="B30" s="68" t="str">
        <f>IF(('Kundenliste Artikel 1-25'!D27)=0,"",('Kundenliste Artikel 1-25'!D27))</f>
        <v/>
      </c>
      <c r="C30" s="68" t="str">
        <f>IF(('Kundenliste Artikel 1-25'!D28)=0,"",('Kundenliste Artikel 1-25'!D28))</f>
        <v/>
      </c>
      <c r="D30" s="68" t="str">
        <f>IF(('Kundenliste Artikel 1-25'!D29)=0,"",('Kundenliste Artikel 1-25'!D29))</f>
        <v/>
      </c>
      <c r="E30" s="68" t="str">
        <f>IF(('Kundenliste Artikel 1-25'!D30)=0,"",('Kundenliste Artikel 1-25'!D30))</f>
        <v/>
      </c>
    </row>
    <row r="31" spans="1:5" customFormat="1" ht="34.5" customHeight="1" x14ac:dyDescent="0.25">
      <c r="A31" s="31" t="s">
        <v>14</v>
      </c>
      <c r="B31" s="31" t="s">
        <v>14</v>
      </c>
      <c r="C31" s="31" t="s">
        <v>14</v>
      </c>
      <c r="D31" s="31" t="s">
        <v>14</v>
      </c>
      <c r="E31" s="31" t="s">
        <v>14</v>
      </c>
    </row>
    <row r="32" spans="1:5" s="28" customFormat="1" ht="34.5" customHeight="1" x14ac:dyDescent="0.2">
      <c r="A32" s="32" t="s">
        <v>15</v>
      </c>
      <c r="B32" s="32" t="s">
        <v>15</v>
      </c>
      <c r="C32" s="32" t="s">
        <v>15</v>
      </c>
      <c r="D32" s="32" t="s">
        <v>15</v>
      </c>
      <c r="E32" s="32" t="s">
        <v>15</v>
      </c>
    </row>
    <row r="33" spans="1:9" customFormat="1" ht="36.75" customHeight="1" x14ac:dyDescent="0.25">
      <c r="A33" s="22" t="str">
        <f>IF(($B$2)=0,"",($B$2))&amp;" / "&amp;21</f>
        <v xml:space="preserve"> / 21</v>
      </c>
      <c r="B33" s="22" t="str">
        <f>IF(($B$2)=0,"",($B$2))&amp;" / "&amp;22</f>
        <v xml:space="preserve"> / 22</v>
      </c>
      <c r="C33" s="22" t="str">
        <f>IF(($B$2)=0,"",($B$2))&amp;" / "&amp;23</f>
        <v xml:space="preserve"> / 23</v>
      </c>
      <c r="D33" s="22" t="str">
        <f>IF(($B$2)=0,"",($B$2))&amp;" / "&amp;24</f>
        <v xml:space="preserve"> / 24</v>
      </c>
      <c r="E33" s="22" t="str">
        <f>IF(($B$2)=0,"",($B$2))&amp;" / "&amp;25</f>
        <v xml:space="preserve"> / 25</v>
      </c>
    </row>
    <row r="34" spans="1:9" s="62" customFormat="1" ht="51" customHeight="1" x14ac:dyDescent="0.3">
      <c r="A34" s="61" t="str">
        <f>IF('Kundenliste Artikel 1-25'!B31="","",'Kundenliste Artikel 1-25'!B31)</f>
        <v/>
      </c>
      <c r="B34" s="61" t="str">
        <f>IF('Kundenliste Artikel 1-25'!B32="","",'Kundenliste Artikel 1-25'!B32)</f>
        <v/>
      </c>
      <c r="C34" s="61" t="str">
        <f>IF('Kundenliste Artikel 1-25'!B33="","",'Kundenliste Artikel 1-25'!B33)</f>
        <v/>
      </c>
      <c r="D34" s="61" t="str">
        <f>IF('Kundenliste Artikel 1-25'!B34="","",'Kundenliste Artikel 1-25'!B34)</f>
        <v/>
      </c>
      <c r="E34" s="61" t="str">
        <f>IF('Kundenliste Artikel 1-25'!B35="","",'Kundenliste Artikel 1-25'!B35)</f>
        <v/>
      </c>
    </row>
    <row r="35" spans="1:9" ht="36.75" customHeight="1" x14ac:dyDescent="0.25">
      <c r="A35" s="24" t="str">
        <f>"Größe:       "&amp;'Kundenliste Artikel 1-25'!C31</f>
        <v xml:space="preserve">Größe:       </v>
      </c>
      <c r="B35" s="24" t="str">
        <f>"Größe:       "&amp;'Kundenliste Artikel 1-25'!C32</f>
        <v xml:space="preserve">Größe:       </v>
      </c>
      <c r="C35" s="24" t="str">
        <f>"Größe:       "&amp;'Kundenliste Artikel 1-25'!C33</f>
        <v xml:space="preserve">Größe:       </v>
      </c>
      <c r="D35" s="24" t="str">
        <f>"Größe:       "&amp;'Kundenliste Artikel 1-25'!C34</f>
        <v xml:space="preserve">Größe:       </v>
      </c>
      <c r="E35" s="24" t="str">
        <f>"Größe:       "&amp;'Kundenliste Artikel 1-25'!C35</f>
        <v xml:space="preserve">Größe:       </v>
      </c>
    </row>
    <row r="36" spans="1:9" ht="22.5" customHeight="1" x14ac:dyDescent="0.25">
      <c r="A36" s="34" t="s">
        <v>16</v>
      </c>
      <c r="B36" s="34" t="s">
        <v>16</v>
      </c>
      <c r="C36" s="34" t="s">
        <v>16</v>
      </c>
      <c r="D36" s="34" t="s">
        <v>16</v>
      </c>
      <c r="E36" s="34" t="s">
        <v>16</v>
      </c>
    </row>
    <row r="37" spans="1:9" s="69" customFormat="1" ht="36.75" customHeight="1" thickBot="1" x14ac:dyDescent="0.55000000000000004">
      <c r="A37" s="68" t="str">
        <f>IF(('Kundenliste Artikel 1-25'!D31)=0,"",('Kundenliste Artikel 1-25'!D31))</f>
        <v/>
      </c>
      <c r="B37" s="68" t="str">
        <f>IF(('Kundenliste Artikel 1-25'!D32)=0,"",('Kundenliste Artikel 1-25'!D32))</f>
        <v/>
      </c>
      <c r="C37" s="68" t="str">
        <f>IF(('Kundenliste Artikel 1-25'!D33)=0,"",('Kundenliste Artikel 1-25'!D33))</f>
        <v/>
      </c>
      <c r="D37" s="68" t="str">
        <f>IF(('Kundenliste Artikel 1-25'!D34)=0,"",('Kundenliste Artikel 1-25'!D34))</f>
        <v/>
      </c>
      <c r="E37" s="68" t="str">
        <f>IF(('Kundenliste Artikel 1-25'!D35)=0,"",('Kundenliste Artikel 1-25'!D35))</f>
        <v/>
      </c>
    </row>
    <row r="38" spans="1:9" ht="32.1" customHeight="1" x14ac:dyDescent="0.25">
      <c r="F38" s="27"/>
      <c r="G38" s="27"/>
      <c r="H38" s="27"/>
      <c r="I38" s="27"/>
    </row>
    <row r="39" spans="1:9" ht="32.1" customHeight="1" x14ac:dyDescent="0.25">
      <c r="F39" s="27"/>
      <c r="G39" s="27"/>
      <c r="H39" s="27"/>
      <c r="I39" s="27"/>
    </row>
    <row r="44" spans="1:9" s="23" customFormat="1" ht="38.1" customHeight="1" x14ac:dyDescent="0.35">
      <c r="A44" s="20"/>
      <c r="B44" s="20"/>
      <c r="C44" s="20"/>
      <c r="D44" s="20"/>
      <c r="E44" s="20"/>
      <c r="F44" s="25"/>
      <c r="G44" s="25"/>
      <c r="H44" s="25"/>
      <c r="I44" s="25"/>
    </row>
    <row r="45" spans="1:9" ht="38.1" customHeight="1" x14ac:dyDescent="0.25">
      <c r="F45" s="27"/>
      <c r="G45" s="27"/>
      <c r="H45" s="27"/>
      <c r="I45" s="27"/>
    </row>
    <row r="46" spans="1:9" ht="38.1" customHeight="1" x14ac:dyDescent="0.25"/>
    <row r="47" spans="1:9" ht="38.1" customHeight="1" x14ac:dyDescent="0.25"/>
    <row r="50" spans="1:9" s="23" customFormat="1" ht="38.1" customHeight="1" x14ac:dyDescent="0.35">
      <c r="A50" s="20"/>
      <c r="B50" s="20"/>
      <c r="C50" s="20"/>
      <c r="D50" s="20"/>
      <c r="E50" s="20"/>
      <c r="F50" s="25"/>
      <c r="G50" s="25"/>
      <c r="H50" s="25"/>
      <c r="I50" s="25"/>
    </row>
    <row r="51" spans="1:9" ht="38.1" customHeight="1" x14ac:dyDescent="0.25"/>
    <row r="52" spans="1:9" ht="38.1" customHeight="1" x14ac:dyDescent="0.25">
      <c r="F52" s="27"/>
      <c r="G52" s="27"/>
      <c r="H52" s="27"/>
      <c r="I52" s="27"/>
    </row>
    <row r="53" spans="1:9" ht="38.1" customHeight="1" x14ac:dyDescent="0.25"/>
    <row r="56" spans="1:9" s="23" customFormat="1" ht="38.1" customHeight="1" x14ac:dyDescent="0.35">
      <c r="A56" s="20"/>
      <c r="B56" s="20"/>
      <c r="C56" s="20"/>
      <c r="D56" s="20"/>
      <c r="E56" s="20"/>
      <c r="F56" s="25"/>
      <c r="G56" s="25"/>
      <c r="H56" s="25"/>
      <c r="I56" s="25"/>
    </row>
    <row r="57" spans="1:9" ht="38.1" customHeight="1" x14ac:dyDescent="0.25"/>
    <row r="58" spans="1:9" ht="38.1" customHeight="1" x14ac:dyDescent="0.25"/>
    <row r="59" spans="1:9" ht="38.1" customHeight="1" x14ac:dyDescent="0.25">
      <c r="F59" s="27"/>
      <c r="G59" s="27"/>
      <c r="H59" s="27"/>
      <c r="I59" s="27"/>
    </row>
    <row r="60" spans="1:9" ht="32.1" customHeight="1" x14ac:dyDescent="0.25">
      <c r="F60" s="27"/>
      <c r="G60" s="27"/>
      <c r="H60" s="27"/>
      <c r="I60" s="27"/>
    </row>
    <row r="62" spans="1:9" s="23" customFormat="1" ht="38.1" customHeight="1" x14ac:dyDescent="0.35">
      <c r="A62" s="20"/>
      <c r="B62" s="20"/>
      <c r="C62" s="20"/>
      <c r="D62" s="20"/>
      <c r="E62" s="20"/>
      <c r="F62" s="25"/>
      <c r="G62" s="25"/>
      <c r="H62" s="25"/>
      <c r="I62" s="25"/>
    </row>
    <row r="63" spans="1:9" ht="38.1" customHeight="1" x14ac:dyDescent="0.25"/>
    <row r="64" spans="1:9" ht="38.1" customHeight="1" x14ac:dyDescent="0.25"/>
    <row r="65" spans="1:9" ht="38.1" customHeight="1" x14ac:dyDescent="0.25"/>
    <row r="67" spans="1:9" ht="32.1" customHeight="1" x14ac:dyDescent="0.25">
      <c r="F67" s="27"/>
      <c r="G67" s="27"/>
      <c r="H67" s="27"/>
      <c r="I67" s="27"/>
    </row>
    <row r="68" spans="1:9" s="23" customFormat="1" ht="38.1" customHeight="1" x14ac:dyDescent="0.35">
      <c r="A68" s="20"/>
      <c r="B68" s="20"/>
      <c r="C68" s="20"/>
      <c r="D68" s="20"/>
      <c r="E68" s="20"/>
      <c r="F68" s="25"/>
      <c r="G68" s="25"/>
      <c r="H68" s="25"/>
      <c r="I68" s="25"/>
    </row>
    <row r="69" spans="1:9" ht="38.1" customHeight="1" x14ac:dyDescent="0.25"/>
    <row r="70" spans="1:9" ht="38.1" customHeight="1" x14ac:dyDescent="0.25"/>
    <row r="71" spans="1:9" ht="38.1" customHeight="1" x14ac:dyDescent="0.25"/>
    <row r="73" spans="1:9" ht="32.1" customHeight="1" x14ac:dyDescent="0.25">
      <c r="F73" s="27"/>
      <c r="G73" s="27"/>
      <c r="H73" s="27"/>
      <c r="I73" s="27"/>
    </row>
    <row r="79" spans="1:9" ht="32.1" customHeight="1" x14ac:dyDescent="0.25">
      <c r="F79" s="27"/>
      <c r="G79" s="27"/>
      <c r="H79" s="27"/>
      <c r="I79" s="27"/>
    </row>
  </sheetData>
  <mergeCells count="1">
    <mergeCell ref="C2:E2"/>
  </mergeCells>
  <conditionalFormatting sqref="B2">
    <cfRule type="cellIs" dxfId="1" priority="1" operator="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scale="5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E37"/>
  <sheetViews>
    <sheetView zoomScale="85" zoomScaleNormal="85" workbookViewId="0"/>
  </sheetViews>
  <sheetFormatPr baseColWidth="10" defaultColWidth="11.5703125" defaultRowHeight="15" x14ac:dyDescent="0.25"/>
  <cols>
    <col min="1" max="5" width="33.85546875" customWidth="1"/>
    <col min="6" max="6" width="37.5703125" customWidth="1"/>
    <col min="7" max="7" width="60.42578125" customWidth="1"/>
  </cols>
  <sheetData>
    <row r="1" spans="1:5" s="50" customFormat="1" ht="32.25" customHeight="1" x14ac:dyDescent="0.25">
      <c r="A1" s="48" t="s">
        <v>12</v>
      </c>
      <c r="B1" s="49"/>
      <c r="C1" s="49"/>
      <c r="D1" s="49"/>
      <c r="E1" s="49"/>
    </row>
    <row r="2" spans="1:5" s="43" customFormat="1" ht="40.5" customHeight="1" thickBot="1" x14ac:dyDescent="0.3">
      <c r="A2" s="48" t="s">
        <v>13</v>
      </c>
      <c r="B2" s="46" t="str">
        <f>IF(('Kundenliste Artikel 1-25'!$D$3)="","",('Kundenliste Artikel 1-25'!$D$3))</f>
        <v/>
      </c>
      <c r="C2" s="65" t="s">
        <v>17</v>
      </c>
      <c r="D2" s="65"/>
      <c r="E2" s="65"/>
    </row>
    <row r="3" spans="1:5" ht="34.5" customHeight="1" x14ac:dyDescent="0.25">
      <c r="A3" s="33" t="s">
        <v>14</v>
      </c>
      <c r="B3" s="33" t="s">
        <v>14</v>
      </c>
      <c r="C3" s="33" t="s">
        <v>14</v>
      </c>
      <c r="D3" s="33" t="s">
        <v>14</v>
      </c>
      <c r="E3" s="33" t="s">
        <v>14</v>
      </c>
    </row>
    <row r="4" spans="1:5" s="28" customFormat="1" ht="34.5" customHeight="1" x14ac:dyDescent="0.2">
      <c r="A4" s="32" t="s">
        <v>15</v>
      </c>
      <c r="B4" s="32" t="s">
        <v>15</v>
      </c>
      <c r="C4" s="32" t="s">
        <v>15</v>
      </c>
      <c r="D4" s="32" t="s">
        <v>15</v>
      </c>
      <c r="E4" s="32" t="s">
        <v>15</v>
      </c>
    </row>
    <row r="5" spans="1:5" ht="36.75" customHeight="1" x14ac:dyDescent="0.25">
      <c r="A5" s="22" t="str">
        <f>IF(($B$2)=0,"",($B$2))&amp;" / "&amp;26</f>
        <v xml:space="preserve"> / 26</v>
      </c>
      <c r="B5" s="22" t="str">
        <f>IF(($B$2)=0,"",($B$2))&amp;" / "&amp;27</f>
        <v xml:space="preserve"> / 27</v>
      </c>
      <c r="C5" s="22" t="str">
        <f>IF(($B$2)=0,"",($B$2))&amp;" / "&amp;28</f>
        <v xml:space="preserve"> / 28</v>
      </c>
      <c r="D5" s="22" t="str">
        <f>IF(($B$2)=0,"",($B$2))&amp;" / "&amp;29</f>
        <v xml:space="preserve"> / 29</v>
      </c>
      <c r="E5" s="22" t="str">
        <f>IF(($B$2)=0,"",($B$2))&amp;" / "&amp;30</f>
        <v xml:space="preserve"> / 30</v>
      </c>
    </row>
    <row r="6" spans="1:5" s="62" customFormat="1" ht="51" customHeight="1" x14ac:dyDescent="0.3">
      <c r="A6" s="61" t="str">
        <f>IF('Kundenliste Artikel 26-50'!B2="","",'Kundenliste Artikel 26-50'!B2)</f>
        <v/>
      </c>
      <c r="B6" s="61" t="str">
        <f>IF('Kundenliste Artikel 26-50'!B3="","",'Kundenliste Artikel 26-50'!B3)</f>
        <v/>
      </c>
      <c r="C6" s="61" t="str">
        <f>IF('Kundenliste Artikel 26-50'!B4="","",'Kundenliste Artikel 26-50'!B4)</f>
        <v/>
      </c>
      <c r="D6" s="61" t="str">
        <f>IF('Kundenliste Artikel 26-50'!B5="","",'Kundenliste Artikel 26-50'!B5)</f>
        <v/>
      </c>
      <c r="E6" s="61" t="str">
        <f>IF('Kundenliste Artikel 26-50'!B6="","",'Kundenliste Artikel 26-50'!B6)</f>
        <v/>
      </c>
    </row>
    <row r="7" spans="1:5" ht="36.75" customHeight="1" x14ac:dyDescent="0.25">
      <c r="A7" s="24" t="str">
        <f>"Größe:       "&amp;'Kundenliste Artikel 26-50'!C2</f>
        <v xml:space="preserve">Größe:       </v>
      </c>
      <c r="B7" s="24" t="str">
        <f>"Größe:       "&amp;'Kundenliste Artikel 26-50'!C3</f>
        <v xml:space="preserve">Größe:       </v>
      </c>
      <c r="C7" s="24" t="str">
        <f>"Größe:       "&amp;'Kundenliste Artikel 26-50'!C4</f>
        <v xml:space="preserve">Größe:       </v>
      </c>
      <c r="D7" s="24" t="str">
        <f>"Größe:       "&amp;'Kundenliste Artikel 26-50'!C5</f>
        <v xml:space="preserve">Größe:       </v>
      </c>
      <c r="E7" s="24" t="str">
        <f>"Größe:       "&amp;'Kundenliste Artikel 26-50'!C6</f>
        <v xml:space="preserve">Größe:       </v>
      </c>
    </row>
    <row r="8" spans="1:5" s="20" customFormat="1" ht="22.5" customHeight="1" x14ac:dyDescent="0.25">
      <c r="A8" s="34" t="s">
        <v>16</v>
      </c>
      <c r="B8" s="34" t="s">
        <v>16</v>
      </c>
      <c r="C8" s="34" t="s">
        <v>16</v>
      </c>
      <c r="D8" s="34" t="s">
        <v>16</v>
      </c>
      <c r="E8" s="34" t="s">
        <v>16</v>
      </c>
    </row>
    <row r="9" spans="1:5" s="69" customFormat="1" ht="36.75" customHeight="1" thickBot="1" x14ac:dyDescent="0.55000000000000004">
      <c r="A9" s="68" t="str">
        <f>IF(('Kundenliste Artikel 26-50'!D2)=0,"",('Kundenliste Artikel 26-50'!D2))</f>
        <v/>
      </c>
      <c r="B9" s="68" t="str">
        <f>IF(('Kundenliste Artikel 26-50'!D3)=0,"",('Kundenliste Artikel 26-50'!D3))</f>
        <v/>
      </c>
      <c r="C9" s="68" t="str">
        <f>IF(('Kundenliste Artikel 26-50'!D4)=0,"",('Kundenliste Artikel 26-50'!D4))</f>
        <v/>
      </c>
      <c r="D9" s="68" t="str">
        <f>IF(('Kundenliste Artikel 26-50'!D5)=0,"",('Kundenliste Artikel 26-50'!D5))</f>
        <v/>
      </c>
      <c r="E9" s="68" t="str">
        <f>IF(('Kundenliste Artikel 26-50'!D6)=0,"",('Kundenliste Artikel 26-50'!D6))</f>
        <v/>
      </c>
    </row>
    <row r="10" spans="1:5" ht="34.5" customHeight="1" x14ac:dyDescent="0.25">
      <c r="A10" s="33" t="s">
        <v>14</v>
      </c>
      <c r="B10" s="33" t="s">
        <v>14</v>
      </c>
      <c r="C10" s="33" t="s">
        <v>14</v>
      </c>
      <c r="D10" s="33" t="s">
        <v>14</v>
      </c>
      <c r="E10" s="33" t="s">
        <v>14</v>
      </c>
    </row>
    <row r="11" spans="1:5" s="28" customFormat="1" ht="34.5" customHeight="1" x14ac:dyDescent="0.2">
      <c r="A11" s="32" t="s">
        <v>15</v>
      </c>
      <c r="B11" s="32" t="s">
        <v>15</v>
      </c>
      <c r="C11" s="32" t="s">
        <v>15</v>
      </c>
      <c r="D11" s="32" t="s">
        <v>15</v>
      </c>
      <c r="E11" s="32" t="s">
        <v>15</v>
      </c>
    </row>
    <row r="12" spans="1:5" ht="36.75" customHeight="1" x14ac:dyDescent="0.25">
      <c r="A12" s="22" t="str">
        <f>IF(($B$2)=0,"",($B$2))&amp;" / "&amp;31</f>
        <v xml:space="preserve"> / 31</v>
      </c>
      <c r="B12" s="22" t="str">
        <f>IF(($B$2)=0,"",($B$2))&amp;" / "&amp;32</f>
        <v xml:space="preserve"> / 32</v>
      </c>
      <c r="C12" s="22" t="str">
        <f>IF(($B$2)=0,"",($B$2))&amp;" / "&amp;33</f>
        <v xml:space="preserve"> / 33</v>
      </c>
      <c r="D12" s="22" t="str">
        <f>IF(($B$2)=0,"",($B$2))&amp;" / "&amp;34</f>
        <v xml:space="preserve"> / 34</v>
      </c>
      <c r="E12" s="22" t="str">
        <f>IF(($B$2)=0,"",($B$2))&amp;" / "&amp;35</f>
        <v xml:space="preserve"> / 35</v>
      </c>
    </row>
    <row r="13" spans="1:5" s="62" customFormat="1" ht="51" customHeight="1" x14ac:dyDescent="0.3">
      <c r="A13" s="61" t="str">
        <f>IF('Kundenliste Artikel 26-50'!B7="","",'Kundenliste Artikel 26-50'!B7)</f>
        <v/>
      </c>
      <c r="B13" s="61" t="str">
        <f>IF('Kundenliste Artikel 26-50'!B8="","",'Kundenliste Artikel 26-50'!B8)</f>
        <v/>
      </c>
      <c r="C13" s="61" t="str">
        <f>IF('Kundenliste Artikel 26-50'!B9="","",'Kundenliste Artikel 26-50'!B9)</f>
        <v/>
      </c>
      <c r="D13" s="61" t="str">
        <f>IF('Kundenliste Artikel 26-50'!B10="","",'Kundenliste Artikel 26-50'!B10)</f>
        <v/>
      </c>
      <c r="E13" s="61" t="str">
        <f>IF('Kundenliste Artikel 26-50'!B11="","",'Kundenliste Artikel 26-50'!B11)</f>
        <v/>
      </c>
    </row>
    <row r="14" spans="1:5" s="20" customFormat="1" ht="36.75" customHeight="1" x14ac:dyDescent="0.25">
      <c r="A14" s="24" t="str">
        <f>"Größe:       "&amp;'Kundenliste Artikel 26-50'!C7</f>
        <v xml:space="preserve">Größe:       </v>
      </c>
      <c r="B14" s="24" t="str">
        <f>"Größe:       "&amp;'Kundenliste Artikel 26-50'!C8</f>
        <v xml:space="preserve">Größe:       </v>
      </c>
      <c r="C14" s="24" t="str">
        <f>"Größe:       "&amp;'Kundenliste Artikel 26-50'!C9</f>
        <v xml:space="preserve">Größe:       </v>
      </c>
      <c r="D14" s="24" t="str">
        <f>"Größe:       "&amp;'Kundenliste Artikel 26-50'!C10</f>
        <v xml:space="preserve">Größe:       </v>
      </c>
      <c r="E14" s="24" t="str">
        <f>"Größe:       "&amp;'Kundenliste Artikel 26-50'!C11</f>
        <v xml:space="preserve">Größe:       </v>
      </c>
    </row>
    <row r="15" spans="1:5" s="20" customFormat="1" ht="22.5" customHeight="1" x14ac:dyDescent="0.25">
      <c r="A15" s="34" t="s">
        <v>16</v>
      </c>
      <c r="B15" s="34" t="s">
        <v>16</v>
      </c>
      <c r="C15" s="34" t="s">
        <v>16</v>
      </c>
      <c r="D15" s="34" t="s">
        <v>16</v>
      </c>
      <c r="E15" s="34" t="s">
        <v>16</v>
      </c>
    </row>
    <row r="16" spans="1:5" s="69" customFormat="1" ht="36.75" customHeight="1" thickBot="1" x14ac:dyDescent="0.55000000000000004">
      <c r="A16" s="68" t="str">
        <f>IF(('Kundenliste Artikel 26-50'!D7)=0,"",('Kundenliste Artikel 26-50'!D7))</f>
        <v/>
      </c>
      <c r="B16" s="68" t="str">
        <f>IF(('Kundenliste Artikel 26-50'!D8)=0,"",('Kundenliste Artikel 26-50'!D8))</f>
        <v/>
      </c>
      <c r="C16" s="68" t="str">
        <f>IF(('Kundenliste Artikel 26-50'!D9)=0,"",('Kundenliste Artikel 26-50'!D9))</f>
        <v/>
      </c>
      <c r="D16" s="68" t="str">
        <f>IF(('Kundenliste Artikel 26-50'!D10)=0,"",('Kundenliste Artikel 26-50'!D10))</f>
        <v/>
      </c>
      <c r="E16" s="68" t="str">
        <f>IF(('Kundenliste Artikel 26-50'!D11)=0,"",('Kundenliste Artikel 26-50'!D11))</f>
        <v/>
      </c>
    </row>
    <row r="17" spans="1:5" ht="34.5" customHeight="1" x14ac:dyDescent="0.25">
      <c r="A17" s="33" t="s">
        <v>14</v>
      </c>
      <c r="B17" s="33" t="s">
        <v>14</v>
      </c>
      <c r="C17" s="33" t="s">
        <v>14</v>
      </c>
      <c r="D17" s="33" t="s">
        <v>14</v>
      </c>
      <c r="E17" s="33" t="s">
        <v>14</v>
      </c>
    </row>
    <row r="18" spans="1:5" s="28" customFormat="1" ht="34.5" customHeight="1" x14ac:dyDescent="0.2">
      <c r="A18" s="32" t="s">
        <v>15</v>
      </c>
      <c r="B18" s="32" t="s">
        <v>15</v>
      </c>
      <c r="C18" s="32" t="s">
        <v>15</v>
      </c>
      <c r="D18" s="32" t="s">
        <v>15</v>
      </c>
      <c r="E18" s="32" t="s">
        <v>15</v>
      </c>
    </row>
    <row r="19" spans="1:5" ht="36.75" customHeight="1" x14ac:dyDescent="0.25">
      <c r="A19" s="22" t="str">
        <f>IF(($B$2)=0,"",($B$2))&amp;" / "&amp;36</f>
        <v xml:space="preserve"> / 36</v>
      </c>
      <c r="B19" s="22" t="str">
        <f>IF(($B$2)=0,"",($B$2))&amp;" / "&amp;37</f>
        <v xml:space="preserve"> / 37</v>
      </c>
      <c r="C19" s="22" t="str">
        <f>IF(($B$2)=0,"",($B$2))&amp;" / "&amp;38</f>
        <v xml:space="preserve"> / 38</v>
      </c>
      <c r="D19" s="22" t="str">
        <f>IF(($B$2)=0,"",($B$2))&amp;" / "&amp;39</f>
        <v xml:space="preserve"> / 39</v>
      </c>
      <c r="E19" s="22" t="str">
        <f>IF(($B$2)=0,"",($B$2))&amp;" / "&amp;40</f>
        <v xml:space="preserve"> / 40</v>
      </c>
    </row>
    <row r="20" spans="1:5" s="62" customFormat="1" ht="51" customHeight="1" x14ac:dyDescent="0.3">
      <c r="A20" s="61" t="str">
        <f>IF('Kundenliste Artikel 26-50'!B12="","",'Kundenliste Artikel 26-50'!B12)</f>
        <v/>
      </c>
      <c r="B20" s="61" t="str">
        <f>IF('Kundenliste Artikel 26-50'!B13="","",'Kundenliste Artikel 26-50'!B13)</f>
        <v/>
      </c>
      <c r="C20" s="61" t="str">
        <f>IF('Kundenliste Artikel 26-50'!B14="","",'Kundenliste Artikel 26-50'!B14)</f>
        <v/>
      </c>
      <c r="D20" s="61" t="str">
        <f>IF('Kundenliste Artikel 26-50'!B15="","",'Kundenliste Artikel 26-50'!B15)</f>
        <v/>
      </c>
      <c r="E20" s="61" t="str">
        <f>IF('Kundenliste Artikel 26-50'!B16="","",'Kundenliste Artikel 26-50'!B16)</f>
        <v/>
      </c>
    </row>
    <row r="21" spans="1:5" s="20" customFormat="1" ht="36.75" customHeight="1" x14ac:dyDescent="0.25">
      <c r="A21" s="24" t="str">
        <f>"Größe:       "&amp;'Kundenliste Artikel 26-50'!C12</f>
        <v xml:space="preserve">Größe:       </v>
      </c>
      <c r="B21" s="24" t="str">
        <f>"Größe:       "&amp;'Kundenliste Artikel 26-50'!C13</f>
        <v xml:space="preserve">Größe:       </v>
      </c>
      <c r="C21" s="24" t="str">
        <f>"Größe:       "&amp;'Kundenliste Artikel 26-50'!C14</f>
        <v xml:space="preserve">Größe:       </v>
      </c>
      <c r="D21" s="24" t="str">
        <f>"Größe:       "&amp;'Kundenliste Artikel 26-50'!C15</f>
        <v xml:space="preserve">Größe:       </v>
      </c>
      <c r="E21" s="24" t="str">
        <f>"Größe:       "&amp;'Kundenliste Artikel 26-50'!C16</f>
        <v xml:space="preserve">Größe:       </v>
      </c>
    </row>
    <row r="22" spans="1:5" s="20" customFormat="1" ht="22.5" customHeight="1" x14ac:dyDescent="0.25">
      <c r="A22" s="34" t="s">
        <v>16</v>
      </c>
      <c r="B22" s="34" t="s">
        <v>16</v>
      </c>
      <c r="C22" s="34" t="s">
        <v>16</v>
      </c>
      <c r="D22" s="34" t="s">
        <v>16</v>
      </c>
      <c r="E22" s="34" t="s">
        <v>16</v>
      </c>
    </row>
    <row r="23" spans="1:5" s="69" customFormat="1" ht="36.75" customHeight="1" thickBot="1" x14ac:dyDescent="0.55000000000000004">
      <c r="A23" s="68" t="str">
        <f>IF(('Kundenliste Artikel 26-50'!D12)=0,"",('Kundenliste Artikel 26-50'!D12))</f>
        <v/>
      </c>
      <c r="B23" s="68" t="str">
        <f>IF(('Kundenliste Artikel 26-50'!D13)=0,"",('Kundenliste Artikel 26-50'!D13))</f>
        <v/>
      </c>
      <c r="C23" s="68" t="str">
        <f>IF(('Kundenliste Artikel 26-50'!D14)=0,"",('Kundenliste Artikel 26-50'!D14))</f>
        <v/>
      </c>
      <c r="D23" s="68" t="str">
        <f>IF(('Kundenliste Artikel 26-50'!D15)=0,"",('Kundenliste Artikel 26-50'!D15))</f>
        <v/>
      </c>
      <c r="E23" s="68" t="str">
        <f>IF(('Kundenliste Artikel 26-50'!D16)=0,"",('Kundenliste Artikel 26-50'!D16))</f>
        <v/>
      </c>
    </row>
    <row r="24" spans="1:5" ht="34.5" customHeight="1" x14ac:dyDescent="0.25">
      <c r="A24" s="33" t="s">
        <v>14</v>
      </c>
      <c r="B24" s="33" t="s">
        <v>14</v>
      </c>
      <c r="C24" s="33" t="s">
        <v>14</v>
      </c>
      <c r="D24" s="33" t="s">
        <v>14</v>
      </c>
      <c r="E24" s="33" t="s">
        <v>14</v>
      </c>
    </row>
    <row r="25" spans="1:5" s="28" customFormat="1" ht="34.5" customHeight="1" x14ac:dyDescent="0.2">
      <c r="A25" s="32" t="s">
        <v>15</v>
      </c>
      <c r="B25" s="32" t="s">
        <v>15</v>
      </c>
      <c r="C25" s="32" t="s">
        <v>15</v>
      </c>
      <c r="D25" s="32" t="s">
        <v>15</v>
      </c>
      <c r="E25" s="32" t="s">
        <v>15</v>
      </c>
    </row>
    <row r="26" spans="1:5" ht="36.75" customHeight="1" x14ac:dyDescent="0.25">
      <c r="A26" s="22" t="str">
        <f>IF(($B$2)=0,"",($B$2))&amp;" / "&amp;41</f>
        <v xml:space="preserve"> / 41</v>
      </c>
      <c r="B26" s="22" t="str">
        <f>IF(($B$2)=0,"",($B$2))&amp;" / "&amp;42</f>
        <v xml:space="preserve"> / 42</v>
      </c>
      <c r="C26" s="22" t="str">
        <f>IF(($B$2)=0,"",($B$2))&amp;" / "&amp;43</f>
        <v xml:space="preserve"> / 43</v>
      </c>
      <c r="D26" s="22" t="str">
        <f>IF(($B$2)=0,"",($B$2))&amp;" / "&amp;44</f>
        <v xml:space="preserve"> / 44</v>
      </c>
      <c r="E26" s="22" t="str">
        <f>IF(($B$2)=0,"",($B$2))&amp;" / "&amp;45</f>
        <v xml:space="preserve"> / 45</v>
      </c>
    </row>
    <row r="27" spans="1:5" s="62" customFormat="1" ht="51" customHeight="1" x14ac:dyDescent="0.3">
      <c r="A27" s="61" t="str">
        <f>IF('Kundenliste Artikel 26-50'!B17="","",'Kundenliste Artikel 26-50'!B17)</f>
        <v/>
      </c>
      <c r="B27" s="61" t="str">
        <f>IF('Kundenliste Artikel 26-50'!B18="","",'Kundenliste Artikel 26-50'!B18)</f>
        <v/>
      </c>
      <c r="C27" s="61" t="str">
        <f>IF('Kundenliste Artikel 26-50'!B19="","",'Kundenliste Artikel 26-50'!B19)</f>
        <v/>
      </c>
      <c r="D27" s="61" t="str">
        <f>IF('Kundenliste Artikel 26-50'!B20="","",'Kundenliste Artikel 26-50'!B20)</f>
        <v/>
      </c>
      <c r="E27" s="61" t="str">
        <f>IF('Kundenliste Artikel 26-50'!B21="","",'Kundenliste Artikel 26-50'!B21)</f>
        <v/>
      </c>
    </row>
    <row r="28" spans="1:5" s="20" customFormat="1" ht="36.75" customHeight="1" x14ac:dyDescent="0.25">
      <c r="A28" s="24" t="str">
        <f>"Größe:       "&amp;'Kundenliste Artikel 26-50'!C17</f>
        <v xml:space="preserve">Größe:       </v>
      </c>
      <c r="B28" s="24" t="str">
        <f>"Größe:       "&amp;'Kundenliste Artikel 26-50'!C18</f>
        <v xml:space="preserve">Größe:       </v>
      </c>
      <c r="C28" s="24" t="str">
        <f>"Größe:       "&amp;'Kundenliste Artikel 26-50'!C19</f>
        <v xml:space="preserve">Größe:       </v>
      </c>
      <c r="D28" s="24" t="str">
        <f>"Größe:       "&amp;'Kundenliste Artikel 26-50'!C20</f>
        <v xml:space="preserve">Größe:       </v>
      </c>
      <c r="E28" s="24" t="str">
        <f>"Größe:       "&amp;'Kundenliste Artikel 26-50'!C21</f>
        <v xml:space="preserve">Größe:       </v>
      </c>
    </row>
    <row r="29" spans="1:5" s="20" customFormat="1" ht="22.5" customHeight="1" x14ac:dyDescent="0.25">
      <c r="A29" s="34" t="s">
        <v>16</v>
      </c>
      <c r="B29" s="34" t="s">
        <v>16</v>
      </c>
      <c r="C29" s="34" t="s">
        <v>16</v>
      </c>
      <c r="D29" s="34" t="s">
        <v>16</v>
      </c>
      <c r="E29" s="34" t="s">
        <v>16</v>
      </c>
    </row>
    <row r="30" spans="1:5" s="69" customFormat="1" ht="36.75" customHeight="1" thickBot="1" x14ac:dyDescent="0.55000000000000004">
      <c r="A30" s="68" t="str">
        <f>IF(('Kundenliste Artikel 26-50'!D17)=0,"",('Kundenliste Artikel 26-50'!D17))</f>
        <v/>
      </c>
      <c r="B30" s="68" t="str">
        <f>IF(('Kundenliste Artikel 26-50'!D18)=0,"",('Kundenliste Artikel 26-50'!D18))</f>
        <v/>
      </c>
      <c r="C30" s="68" t="str">
        <f>IF(('Kundenliste Artikel 26-50'!D19)=0,"",('Kundenliste Artikel 26-50'!D19))</f>
        <v/>
      </c>
      <c r="D30" s="68" t="str">
        <f>IF(('Kundenliste Artikel 26-50'!D20)=0,"",('Kundenliste Artikel 26-50'!D20))</f>
        <v/>
      </c>
      <c r="E30" s="68" t="str">
        <f>IF(('Kundenliste Artikel 26-50'!D21)=0,"",('Kundenliste Artikel 26-50'!D21))</f>
        <v/>
      </c>
    </row>
    <row r="31" spans="1:5" ht="34.5" customHeight="1" x14ac:dyDescent="0.25">
      <c r="A31" s="33" t="s">
        <v>14</v>
      </c>
      <c r="B31" s="33" t="s">
        <v>14</v>
      </c>
      <c r="C31" s="29" t="s">
        <v>14</v>
      </c>
      <c r="D31" s="33" t="s">
        <v>14</v>
      </c>
      <c r="E31" s="33" t="s">
        <v>14</v>
      </c>
    </row>
    <row r="32" spans="1:5" s="28" customFormat="1" ht="34.5" customHeight="1" x14ac:dyDescent="0.2">
      <c r="A32" s="32" t="s">
        <v>15</v>
      </c>
      <c r="B32" s="32" t="s">
        <v>15</v>
      </c>
      <c r="C32" s="30" t="s">
        <v>15</v>
      </c>
      <c r="D32" s="32" t="s">
        <v>15</v>
      </c>
      <c r="E32" s="32" t="s">
        <v>15</v>
      </c>
    </row>
    <row r="33" spans="1:5" ht="36.75" customHeight="1" x14ac:dyDescent="0.25">
      <c r="A33" s="22" t="str">
        <f>IF(($B$2)=0,"",($B$2))&amp;" / "&amp;46</f>
        <v xml:space="preserve"> / 46</v>
      </c>
      <c r="B33" s="22" t="str">
        <f>IF(($B$2)=0,"",($B$2))&amp;" / "&amp;47</f>
        <v xml:space="preserve"> / 47</v>
      </c>
      <c r="C33" s="22" t="str">
        <f>IF(($B$2)=0,"",($B$2))&amp;" / "&amp;48</f>
        <v xml:space="preserve"> / 48</v>
      </c>
      <c r="D33" s="22" t="str">
        <f>IF(($B$2)=0,"",($B$2))&amp;" / "&amp;49</f>
        <v xml:space="preserve"> / 49</v>
      </c>
      <c r="E33" s="22" t="str">
        <f>IF(($B$2)=0,"",($B$2))&amp;" / "&amp;50</f>
        <v xml:space="preserve"> / 50</v>
      </c>
    </row>
    <row r="34" spans="1:5" s="62" customFormat="1" ht="51" customHeight="1" x14ac:dyDescent="0.3">
      <c r="A34" s="61" t="str">
        <f>IF('Kundenliste Artikel 26-50'!B22="","",'Kundenliste Artikel 26-50'!B22)</f>
        <v/>
      </c>
      <c r="B34" s="61" t="str">
        <f>IF('Kundenliste Artikel 26-50'!B23="","",'Kundenliste Artikel 26-50'!B23)</f>
        <v/>
      </c>
      <c r="C34" s="61" t="str">
        <f>IF('Kundenliste Artikel 26-50'!B24="","",'Kundenliste Artikel 26-50'!B24)</f>
        <v/>
      </c>
      <c r="D34" s="61" t="str">
        <f>IF('Kundenliste Artikel 26-50'!B25="","",'Kundenliste Artikel 26-50'!B25)</f>
        <v/>
      </c>
      <c r="E34" s="61" t="str">
        <f>IF('Kundenliste Artikel 26-50'!B26="","",'Kundenliste Artikel 26-50'!B26)</f>
        <v/>
      </c>
    </row>
    <row r="35" spans="1:5" s="20" customFormat="1" ht="36.75" customHeight="1" x14ac:dyDescent="0.25">
      <c r="A35" s="24" t="str">
        <f>"Größe:       "&amp;'Kundenliste Artikel 26-50'!C22</f>
        <v xml:space="preserve">Größe:       </v>
      </c>
      <c r="B35" s="24" t="str">
        <f>"Größe:       "&amp;'Kundenliste Artikel 26-50'!C23</f>
        <v xml:space="preserve">Größe:       </v>
      </c>
      <c r="C35" s="24" t="str">
        <f>"Größe:       "&amp;'Kundenliste Artikel 26-50'!C24</f>
        <v xml:space="preserve">Größe:       </v>
      </c>
      <c r="D35" s="24" t="str">
        <f>"Größe:       "&amp;'Kundenliste Artikel 26-50'!C25</f>
        <v xml:space="preserve">Größe:       </v>
      </c>
      <c r="E35" s="24" t="str">
        <f>"Größe:       "&amp;'Kundenliste Artikel 26-50'!C26</f>
        <v xml:space="preserve">Größe:       </v>
      </c>
    </row>
    <row r="36" spans="1:5" s="20" customFormat="1" ht="22.5" customHeight="1" x14ac:dyDescent="0.25">
      <c r="A36" s="34" t="s">
        <v>16</v>
      </c>
      <c r="B36" s="34" t="s">
        <v>16</v>
      </c>
      <c r="C36" s="34" t="s">
        <v>16</v>
      </c>
      <c r="D36" s="34" t="s">
        <v>16</v>
      </c>
      <c r="E36" s="34" t="s">
        <v>16</v>
      </c>
    </row>
    <row r="37" spans="1:5" s="69" customFormat="1" ht="36.75" customHeight="1" thickBot="1" x14ac:dyDescent="0.55000000000000004">
      <c r="A37" s="68" t="str">
        <f>IF(('Kundenliste Artikel 26-50'!D22)=0,"",('Kundenliste Artikel 26-50'!D22))</f>
        <v/>
      </c>
      <c r="B37" s="68" t="str">
        <f>IF(('Kundenliste Artikel 26-50'!D23)=0,"",('Kundenliste Artikel 26-50'!D23))</f>
        <v/>
      </c>
      <c r="C37" s="68" t="str">
        <f>IF(('Kundenliste Artikel 26-50'!D24)=0,"",('Kundenliste Artikel 26-50'!D24))</f>
        <v/>
      </c>
      <c r="D37" s="68" t="str">
        <f>IF(('Kundenliste Artikel 26-50'!D25)=0,"",('Kundenliste Artikel 26-50'!D25))</f>
        <v/>
      </c>
      <c r="E37" s="68" t="str">
        <f>IF(('Kundenliste Artikel 26-50'!D26)=0,"",('Kundenliste Artikel 26-50'!D26))</f>
        <v/>
      </c>
    </row>
  </sheetData>
  <mergeCells count="1">
    <mergeCell ref="C2:E2"/>
  </mergeCells>
  <conditionalFormatting sqref="B2">
    <cfRule type="cellIs" dxfId="0" priority="1" operator="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Kundenliste Artikel 1-25</vt:lpstr>
      <vt:lpstr>Kundenliste Artikel 26-50</vt:lpstr>
      <vt:lpstr>Etiketten 1-25</vt:lpstr>
      <vt:lpstr>Etiketten 26-50</vt:lpstr>
      <vt:lpstr>'Kundenliste Artikel 1-25'!Druckbereich</vt:lpstr>
      <vt:lpstr>'Kundenliste Artikel 26-50'!Druckbereich</vt:lpstr>
    </vt:vector>
  </TitlesOfParts>
  <Company>Theben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frw</dc:creator>
  <cp:lastModifiedBy>Wibke</cp:lastModifiedBy>
  <cp:lastPrinted>2016-08-31T10:09:36Z</cp:lastPrinted>
  <dcterms:created xsi:type="dcterms:W3CDTF">2016-08-18T08:15:54Z</dcterms:created>
  <dcterms:modified xsi:type="dcterms:W3CDTF">2018-05-16T14:50:07Z</dcterms:modified>
</cp:coreProperties>
</file>